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a\AppData\Local\Microsoft\Windows\INetCache\Content.Outlook\V1QHCN0U\"/>
    </mc:Choice>
  </mc:AlternateContent>
  <xr:revisionPtr revIDLastSave="0" documentId="13_ncr:1_{25EBA79C-538B-4EA3-9CA3-B95091AC9761}" xr6:coauthVersionLast="36" xr6:coauthVersionMax="36" xr10:uidLastSave="{00000000-0000-0000-0000-000000000000}"/>
  <bookViews>
    <workbookView xWindow="14505" yWindow="-15" windowWidth="14310" windowHeight="12540" xr2:uid="{00000000-000D-0000-FFFF-FFFF00000000}"/>
  </bookViews>
  <sheets>
    <sheet name="Jeugd" sheetId="3" r:id="rId1"/>
    <sheet name="epo" sheetId="4" r:id="rId2"/>
    <sheet name="dpo" sheetId="5" r:id="rId3"/>
    <sheet name="mpo" sheetId="6" r:id="rId4"/>
    <sheet name="epa" sheetId="7" r:id="rId5"/>
    <sheet name="dpa" sheetId="8" r:id="rId6"/>
  </sheets>
  <definedNames>
    <definedName name="_xlnm._FilterDatabase" localSheetId="1" hidden="1">epo!$A$6:$Z$18</definedName>
  </definedNames>
  <calcPr calcId="191029"/>
</workbook>
</file>

<file path=xl/calcChain.xml><?xml version="1.0" encoding="utf-8"?>
<calcChain xmlns="http://schemas.openxmlformats.org/spreadsheetml/2006/main">
  <c r="M18" i="4" l="1"/>
  <c r="H19" i="4"/>
  <c r="J19" i="4" s="1"/>
  <c r="L19" i="4" s="1"/>
  <c r="M19" i="4" s="1"/>
  <c r="U19" i="4" s="1"/>
  <c r="H10" i="5"/>
  <c r="J10" i="5" s="1"/>
  <c r="L10" i="5" s="1"/>
  <c r="M10" i="5" s="1"/>
  <c r="U10" i="5" s="1"/>
  <c r="H16" i="5"/>
  <c r="J16" i="5" s="1"/>
  <c r="L16" i="5" s="1"/>
  <c r="M16" i="5" s="1"/>
  <c r="U16" i="5" s="1"/>
  <c r="H7" i="5"/>
  <c r="J7" i="5" s="1"/>
  <c r="L7" i="5" s="1"/>
  <c r="M7" i="5" s="1"/>
  <c r="U7" i="5" s="1"/>
  <c r="H17" i="5"/>
  <c r="J17" i="5" s="1"/>
  <c r="L17" i="5" s="1"/>
  <c r="M17" i="5" s="1"/>
  <c r="U17" i="5" s="1"/>
  <c r="H20" i="5"/>
  <c r="J20" i="5" s="1"/>
  <c r="L20" i="5" s="1"/>
  <c r="M20" i="5" s="1"/>
  <c r="U20" i="5" s="1"/>
  <c r="H6" i="5"/>
  <c r="J6" i="5" s="1"/>
  <c r="L6" i="5" s="1"/>
  <c r="M6" i="5" s="1"/>
  <c r="U6" i="5" s="1"/>
  <c r="H11" i="5"/>
  <c r="J11" i="5" s="1"/>
  <c r="L11" i="5" s="1"/>
  <c r="M11" i="5" s="1"/>
  <c r="U11" i="5" s="1"/>
  <c r="H18" i="5"/>
  <c r="J18" i="5" s="1"/>
  <c r="L18" i="5" s="1"/>
  <c r="M18" i="5" s="1"/>
  <c r="U18" i="5" s="1"/>
  <c r="H14" i="5"/>
  <c r="J14" i="5" s="1"/>
  <c r="L14" i="5" s="1"/>
  <c r="M14" i="5" s="1"/>
  <c r="U14" i="5" s="1"/>
  <c r="H15" i="5"/>
  <c r="J15" i="5" s="1"/>
  <c r="L15" i="5" s="1"/>
  <c r="M15" i="5" s="1"/>
  <c r="U15" i="5" s="1"/>
  <c r="H19" i="5"/>
  <c r="J19" i="5" s="1"/>
  <c r="L19" i="5" s="1"/>
  <c r="M19" i="5" s="1"/>
  <c r="U19" i="5" s="1"/>
  <c r="H9" i="5"/>
  <c r="J9" i="5" s="1"/>
  <c r="L9" i="5" s="1"/>
  <c r="M9" i="5" s="1"/>
  <c r="U9" i="5" s="1"/>
  <c r="H12" i="5"/>
  <c r="J12" i="5" s="1"/>
  <c r="L12" i="5" s="1"/>
  <c r="M12" i="5" s="1"/>
  <c r="U12" i="5" s="1"/>
  <c r="H13" i="5"/>
  <c r="J13" i="5" s="1"/>
  <c r="L13" i="5" s="1"/>
  <c r="M13" i="5" s="1"/>
  <c r="U13" i="5" s="1"/>
  <c r="H8" i="5"/>
  <c r="J8" i="5" s="1"/>
  <c r="L8" i="5" s="1"/>
  <c r="M8" i="5" s="1"/>
  <c r="U8" i="5" s="1"/>
  <c r="H6" i="6"/>
  <c r="J6" i="6" s="1"/>
  <c r="L6" i="6" s="1"/>
  <c r="M6" i="6" s="1"/>
  <c r="U6" i="6" s="1"/>
  <c r="H18" i="7"/>
  <c r="J18" i="7" s="1"/>
  <c r="L18" i="7" s="1"/>
  <c r="M18" i="7" s="1"/>
  <c r="U18" i="7" s="1"/>
  <c r="H8" i="7"/>
  <c r="J8" i="7" s="1"/>
  <c r="L8" i="7" s="1"/>
  <c r="M8" i="7" s="1"/>
  <c r="U8" i="7" s="1"/>
  <c r="H14" i="7"/>
  <c r="J14" i="7" s="1"/>
  <c r="L14" i="7" s="1"/>
  <c r="M14" i="7" s="1"/>
  <c r="U14" i="7" s="1"/>
  <c r="H17" i="7"/>
  <c r="J17" i="7" s="1"/>
  <c r="L17" i="7" s="1"/>
  <c r="M17" i="7" s="1"/>
  <c r="U17" i="7" s="1"/>
  <c r="H10" i="7"/>
  <c r="J10" i="7" s="1"/>
  <c r="L10" i="7" s="1"/>
  <c r="M10" i="7" s="1"/>
  <c r="U10" i="7" s="1"/>
  <c r="H13" i="7"/>
  <c r="J13" i="7" s="1"/>
  <c r="L13" i="7" s="1"/>
  <c r="M13" i="7" s="1"/>
  <c r="U13" i="7" s="1"/>
  <c r="H11" i="7"/>
  <c r="J11" i="7" s="1"/>
  <c r="L11" i="7" s="1"/>
  <c r="M11" i="7" s="1"/>
  <c r="U11" i="7" s="1"/>
  <c r="H12" i="7"/>
  <c r="J12" i="7" s="1"/>
  <c r="L12" i="7" s="1"/>
  <c r="M12" i="7" s="1"/>
  <c r="U12" i="7" s="1"/>
  <c r="H6" i="7"/>
  <c r="J6" i="7" s="1"/>
  <c r="L6" i="7" s="1"/>
  <c r="M6" i="7" s="1"/>
  <c r="U6" i="7" s="1"/>
  <c r="H16" i="7"/>
  <c r="J16" i="7" s="1"/>
  <c r="L16" i="7" s="1"/>
  <c r="M16" i="7" s="1"/>
  <c r="U16" i="7" s="1"/>
  <c r="H9" i="7"/>
  <c r="J9" i="7" s="1"/>
  <c r="L9" i="7" s="1"/>
  <c r="M9" i="7" s="1"/>
  <c r="U9" i="7" s="1"/>
  <c r="H15" i="7"/>
  <c r="J15" i="7" s="1"/>
  <c r="L15" i="7" s="1"/>
  <c r="M15" i="7" s="1"/>
  <c r="U15" i="7" s="1"/>
  <c r="H7" i="7"/>
  <c r="J7" i="7" s="1"/>
  <c r="L7" i="7" s="1"/>
  <c r="M7" i="7" s="1"/>
  <c r="U7" i="7" s="1"/>
  <c r="H7" i="8"/>
  <c r="J7" i="8" s="1"/>
  <c r="L7" i="8" s="1"/>
  <c r="M7" i="8" s="1"/>
  <c r="U7" i="8" s="1"/>
  <c r="H8" i="8"/>
  <c r="J8" i="8" s="1"/>
  <c r="L8" i="8" s="1"/>
  <c r="M8" i="8" s="1"/>
  <c r="U8" i="8" s="1"/>
  <c r="H6" i="8"/>
  <c r="J6" i="8" s="1"/>
  <c r="L6" i="8" s="1"/>
  <c r="M6" i="8" s="1"/>
  <c r="U6" i="8" s="1"/>
  <c r="H10" i="8"/>
  <c r="J10" i="8" s="1"/>
  <c r="L10" i="8" s="1"/>
  <c r="M10" i="8" s="1"/>
  <c r="U10" i="8" s="1"/>
  <c r="H9" i="8"/>
  <c r="J9" i="8" s="1"/>
  <c r="L9" i="8" s="1"/>
  <c r="M9" i="8" s="1"/>
  <c r="U9" i="8" s="1"/>
  <c r="H8" i="4"/>
  <c r="J8" i="4" s="1"/>
  <c r="L8" i="4" s="1"/>
  <c r="M8" i="4" s="1"/>
  <c r="U8" i="4" s="1"/>
  <c r="H11" i="4"/>
  <c r="J11" i="4" s="1"/>
  <c r="L11" i="4" s="1"/>
  <c r="M11" i="4" s="1"/>
  <c r="U11" i="4" s="1"/>
  <c r="H9" i="4"/>
  <c r="J9" i="4" s="1"/>
  <c r="L9" i="4" s="1"/>
  <c r="M9" i="4" s="1"/>
  <c r="U9" i="4" s="1"/>
  <c r="H6" i="4"/>
  <c r="J6" i="4" s="1"/>
  <c r="L6" i="4" s="1"/>
  <c r="M6" i="4" s="1"/>
  <c r="U6" i="4" s="1"/>
  <c r="H12" i="4"/>
  <c r="J12" i="4" s="1"/>
  <c r="L12" i="4" s="1"/>
  <c r="M12" i="4" s="1"/>
  <c r="U12" i="4" s="1"/>
  <c r="H7" i="4"/>
  <c r="J7" i="4" s="1"/>
  <c r="L7" i="4" s="1"/>
  <c r="M7" i="4" s="1"/>
  <c r="U7" i="4" s="1"/>
  <c r="H17" i="4"/>
  <c r="J17" i="4" s="1"/>
  <c r="L17" i="4" s="1"/>
  <c r="M17" i="4" s="1"/>
  <c r="U17" i="4" s="1"/>
  <c r="H13" i="4"/>
  <c r="J13" i="4" s="1"/>
  <c r="L13" i="4" s="1"/>
  <c r="M13" i="4" s="1"/>
  <c r="U13" i="4" s="1"/>
  <c r="H14" i="4"/>
  <c r="J14" i="4" s="1"/>
  <c r="L14" i="4" s="1"/>
  <c r="M14" i="4" s="1"/>
  <c r="U14" i="4" s="1"/>
  <c r="H16" i="4"/>
  <c r="J16" i="4" s="1"/>
  <c r="L16" i="4" s="1"/>
  <c r="M16" i="4" s="1"/>
  <c r="U16" i="4" s="1"/>
  <c r="H10" i="4"/>
  <c r="J10" i="4" s="1"/>
  <c r="L10" i="4" s="1"/>
  <c r="M10" i="4" s="1"/>
  <c r="U10" i="4" s="1"/>
  <c r="H18" i="4"/>
  <c r="J18" i="4" s="1"/>
  <c r="L18" i="4" s="1"/>
  <c r="U18" i="4" s="1"/>
  <c r="H15" i="4"/>
  <c r="J15" i="4" s="1"/>
  <c r="L15" i="4" s="1"/>
  <c r="M15" i="4" s="1"/>
  <c r="U15" i="4" s="1"/>
  <c r="J7" i="3"/>
  <c r="L7" i="3" s="1"/>
  <c r="M7" i="3" s="1"/>
  <c r="U7" i="3" s="1"/>
  <c r="J6" i="3"/>
  <c r="L6" i="3" s="1"/>
  <c r="M6" i="3" s="1"/>
  <c r="U6" i="3" s="1"/>
  <c r="J8" i="3"/>
  <c r="L8" i="3" s="1"/>
  <c r="M8" i="3" s="1"/>
  <c r="U8" i="3" s="1"/>
</calcChain>
</file>

<file path=xl/sharedStrings.xml><?xml version="1.0" encoding="utf-8"?>
<sst xmlns="http://schemas.openxmlformats.org/spreadsheetml/2006/main" count="340" uniqueCount="91">
  <si>
    <t>Wegparcours</t>
  </si>
  <si>
    <t xml:space="preserve">Gereden </t>
  </si>
  <si>
    <t>Ideale</t>
  </si>
  <si>
    <t>Ver-</t>
  </si>
  <si>
    <t>Straf-</t>
  </si>
  <si>
    <t>Vaardigheid 1e manche</t>
  </si>
  <si>
    <t>Vaardigheid 2e manche</t>
  </si>
  <si>
    <t>Totaal</t>
  </si>
  <si>
    <t>Uit-</t>
  </si>
  <si>
    <t xml:space="preserve">tijd </t>
  </si>
  <si>
    <t>tijd</t>
  </si>
  <si>
    <t>schil</t>
  </si>
  <si>
    <t>punt</t>
  </si>
  <si>
    <t>Tijd-</t>
  </si>
  <si>
    <t>straf-</t>
  </si>
  <si>
    <t>straf</t>
  </si>
  <si>
    <t>slag</t>
  </si>
  <si>
    <t>Nr</t>
  </si>
  <si>
    <t>Deelnemer</t>
  </si>
  <si>
    <t>cat.</t>
  </si>
  <si>
    <t xml:space="preserve">  Start-</t>
  </si>
  <si>
    <t xml:space="preserve"> Finish-</t>
  </si>
  <si>
    <t>in sec</t>
  </si>
  <si>
    <t>pun-</t>
  </si>
  <si>
    <t>punten</t>
  </si>
  <si>
    <t>(in 1/100)</t>
  </si>
  <si>
    <t>ten</t>
  </si>
  <si>
    <t>Gracejelaine den Ridder</t>
  </si>
  <si>
    <t>epa</t>
  </si>
  <si>
    <t>Frans Marijnissen</t>
  </si>
  <si>
    <t>dpo</t>
  </si>
  <si>
    <t>Harry Bartels</t>
  </si>
  <si>
    <t>dpa</t>
  </si>
  <si>
    <t>Paul van den Akker</t>
  </si>
  <si>
    <t>epo</t>
  </si>
  <si>
    <t>Umberto van Gool</t>
  </si>
  <si>
    <t>Annemarie Kuenen</t>
  </si>
  <si>
    <t>Maarten Krom</t>
  </si>
  <si>
    <t>Frank Vissers</t>
  </si>
  <si>
    <t>Erik Verloo</t>
  </si>
  <si>
    <t>Familie Rooij de</t>
  </si>
  <si>
    <t>Sylvana Klerkx</t>
  </si>
  <si>
    <t>Eric Eijpelaer</t>
  </si>
  <si>
    <t>Piet van den Brand</t>
  </si>
  <si>
    <t>Charissa den Ridder</t>
  </si>
  <si>
    <t>Marcel Marijnissen</t>
  </si>
  <si>
    <t xml:space="preserve">dpa </t>
  </si>
  <si>
    <t>Tessa in 't Groen</t>
  </si>
  <si>
    <t>Monique van den Berg</t>
  </si>
  <si>
    <t>Sabine Heijnen</t>
  </si>
  <si>
    <t>Jordy Reuvers 2</t>
  </si>
  <si>
    <t>Chantal van Dommelen</t>
  </si>
  <si>
    <t>Johan van Hooijdonk</t>
  </si>
  <si>
    <t>Kees Rommens</t>
  </si>
  <si>
    <t>Jan Hamers</t>
  </si>
  <si>
    <t>Hans van Meer</t>
  </si>
  <si>
    <t>Cor van den Maagdenberg</t>
  </si>
  <si>
    <t>Luca  Verheust 1</t>
  </si>
  <si>
    <t xml:space="preserve">epo  </t>
  </si>
  <si>
    <t>Tobe Berrens 1</t>
  </si>
  <si>
    <t>Danny Marien</t>
  </si>
  <si>
    <t>Jimmy Brand</t>
  </si>
  <si>
    <t>Cleo van Dorp</t>
  </si>
  <si>
    <t>Janneke Kaijm</t>
  </si>
  <si>
    <t>Gert Vis van Heemst</t>
  </si>
  <si>
    <t>Brigitte Janssen</t>
  </si>
  <si>
    <t>Edwin Dellebeke</t>
  </si>
  <si>
    <t>Arie Rozendaal</t>
  </si>
  <si>
    <t>Rianne Oorts</t>
  </si>
  <si>
    <t>Brit Luijckx</t>
  </si>
  <si>
    <t>Rudi van Bijlen</t>
  </si>
  <si>
    <t>Jordy Reuver 2</t>
  </si>
  <si>
    <t>Jaqueline Berg</t>
  </si>
  <si>
    <t>Femke Baeyens</t>
  </si>
  <si>
    <t>MT de kleine vriendjes</t>
  </si>
  <si>
    <t>Bernd Wouters</t>
  </si>
  <si>
    <t>Walter van Eijcken</t>
  </si>
  <si>
    <t>Luca  Verheust 2</t>
  </si>
  <si>
    <t>Rien Lauwerijssen</t>
  </si>
  <si>
    <t>Tobe Berens 2</t>
  </si>
  <si>
    <t>Rosalynn Molenschot</t>
  </si>
  <si>
    <t>jeugd</t>
  </si>
  <si>
    <t>MT BTR Chelsea van Dijk</t>
  </si>
  <si>
    <t>mpo</t>
  </si>
  <si>
    <t>Chantal van Dijk</t>
  </si>
  <si>
    <t>Lienke Cuppens</t>
  </si>
  <si>
    <t>epo hc</t>
  </si>
  <si>
    <t>ng</t>
  </si>
  <si>
    <t>uitsl</t>
  </si>
  <si>
    <t>Afm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</si>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</sst>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0.0"/>
    <numFmt numFmtId="166" formatCode="###0.0"/>
    <numFmt numFmtId="167" formatCode="[$-413]General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">
    <border>
      <left/>
      <right/>
      <top/>
      <bottom/>
      <diagonal/>
    </border>
  </borders>
  <cellStyleXfs count="2">
    <xf numFmtId="0" fontId="0" fillId="0" borderId="0"/>
    <xf numFmtId="167" fontId="9" fillId="0" borderId="0" applyBorder="0" applyProtection="0"/>
  </cellStyleXfs>
  <cellXfs count="69">
    <xf numFmtId="0" fontId="0" fillId="0" borderId="0" xfId="0"/>
    <xf numFmtId="2" fontId="2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2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1" fontId="5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21" fontId="6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3" fontId="6" fillId="2" borderId="0" xfId="0" applyNumberFormat="1" applyFont="1" applyFill="1" applyBorder="1" applyAlignment="1" applyProtection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" fontId="1" fillId="0" borderId="0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166" fontId="3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21" fontId="6" fillId="0" borderId="0" xfId="0" applyNumberFormat="1" applyFont="1" applyFill="1" applyBorder="1" applyAlignment="1"/>
    <xf numFmtId="21" fontId="5" fillId="2" borderId="0" xfId="0" applyNumberFormat="1" applyFont="1" applyFill="1" applyBorder="1" applyAlignment="1"/>
    <xf numFmtId="168" fontId="3" fillId="0" borderId="0" xfId="0" applyNumberFormat="1" applyFont="1" applyBorder="1" applyAlignment="1">
      <alignment horizontal="center"/>
    </xf>
    <xf numFmtId="21" fontId="4" fillId="2" borderId="0" xfId="0" applyNumberFormat="1" applyFont="1" applyFill="1" applyBorder="1" applyAlignment="1"/>
    <xf numFmtId="21" fontId="4" fillId="0" borderId="0" xfId="0" applyNumberFormat="1" applyFont="1" applyFill="1" applyBorder="1" applyAlignment="1"/>
    <xf numFmtId="0" fontId="0" fillId="0" borderId="0" xfId="0" applyFont="1" applyAlignment="1">
      <alignment horizontal="center"/>
    </xf>
    <xf numFmtId="21" fontId="6" fillId="2" borderId="0" xfId="0" applyNumberFormat="1" applyFont="1" applyFill="1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/>
    <xf numFmtId="167" fontId="11" fillId="0" borderId="0" xfId="1" applyFont="1" applyFill="1" applyBorder="1" applyAlignment="1">
      <alignment horizontal="center"/>
    </xf>
    <xf numFmtId="167" fontId="11" fillId="0" borderId="0" xfId="1" applyFont="1" applyFill="1" applyBorder="1" applyAlignment="1">
      <alignment horizontal="left"/>
    </xf>
    <xf numFmtId="21" fontId="1" fillId="0" borderId="0" xfId="0" applyNumberFormat="1" applyFont="1" applyBorder="1" applyAlignment="1"/>
    <xf numFmtId="21" fontId="10" fillId="0" borderId="0" xfId="0" applyNumberFormat="1" applyFont="1" applyAlignment="1"/>
    <xf numFmtId="21" fontId="8" fillId="0" borderId="0" xfId="0" applyNumberFormat="1" applyFont="1" applyFill="1" applyBorder="1"/>
    <xf numFmtId="21" fontId="8" fillId="0" borderId="0" xfId="0" applyNumberFormat="1" applyFont="1" applyFill="1" applyBorder="1" applyAlignment="1">
      <alignment horizontal="center"/>
    </xf>
    <xf numFmtId="21" fontId="1" fillId="0" borderId="0" xfId="0" applyNumberFormat="1" applyFont="1" applyBorder="1"/>
    <xf numFmtId="165" fontId="1" fillId="0" borderId="0" xfId="0" applyNumberFormat="1" applyFont="1" applyBorder="1"/>
    <xf numFmtId="2" fontId="3" fillId="0" borderId="0" xfId="0" applyNumberFormat="1" applyFont="1" applyFill="1" applyBorder="1" applyAlignment="1">
      <alignment horizontal="right"/>
    </xf>
    <xf numFmtId="21" fontId="1" fillId="0" borderId="0" xfId="0" applyNumberFormat="1" applyFont="1" applyFill="1" applyBorder="1" applyAlignment="1"/>
    <xf numFmtId="21" fontId="8" fillId="0" borderId="0" xfId="0" applyNumberFormat="1" applyFont="1" applyBorder="1"/>
    <xf numFmtId="164" fontId="1" fillId="0" borderId="0" xfId="0" applyNumberFormat="1" applyFont="1" applyBorder="1"/>
    <xf numFmtId="21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0" fontId="7" fillId="0" borderId="0" xfId="0" applyFont="1" applyFill="1" applyBorder="1"/>
    <xf numFmtId="0" fontId="11" fillId="0" borderId="0" xfId="0" applyFont="1" applyFill="1" applyBorder="1" applyAlignment="1">
      <alignment horizontal="left"/>
    </xf>
    <xf numFmtId="167" fontId="12" fillId="0" borderId="0" xfId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21" fontId="13" fillId="0" borderId="0" xfId="0" applyNumberFormat="1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/>
  </cellXfs>
  <cellStyles count="2">
    <cellStyle name="Excel Built-in Normal" xfId="1" xr:uid="{F28450B0-36F2-4564-814A-EA14559E6D1F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7C74E-ED1B-48FD-9A38-6DDCB72B5B4E}">
  <dimension ref="A1:Z13"/>
  <sheetViews>
    <sheetView tabSelected="1" workbookViewId="0"/>
  </sheetViews>
  <sheetFormatPr defaultRowHeight="12.75" x14ac:dyDescent="0.2"/>
  <cols>
    <col min="1" max="1" width="4.5703125" style="65" customWidth="1"/>
    <col min="2" max="2" width="21" style="67" customWidth="1"/>
    <col min="3" max="3" width="9.140625" style="65"/>
    <col min="4" max="4" width="0" style="68" hidden="1" customWidth="1"/>
    <col min="5" max="5" width="1.7109375" style="64" hidden="1" customWidth="1"/>
    <col min="6" max="6" width="0" style="68" hidden="1" customWidth="1"/>
    <col min="7" max="7" width="1.140625" style="64" hidden="1" customWidth="1"/>
    <col min="8" max="9" width="0" style="64" hidden="1" customWidth="1"/>
    <col min="10" max="10" width="8.7109375" style="64" hidden="1" customWidth="1"/>
    <col min="11" max="11" width="1.42578125" style="64" hidden="1" customWidth="1"/>
    <col min="12" max="12" width="5.5703125" style="64" hidden="1" customWidth="1"/>
    <col min="13" max="13" width="0" style="64" hidden="1" customWidth="1"/>
    <col min="14" max="14" width="1.42578125" style="64" customWidth="1"/>
    <col min="15" max="16" width="13" style="64" customWidth="1"/>
    <col min="17" max="17" width="2.5703125" style="64" customWidth="1"/>
    <col min="18" max="19" width="13" style="64" customWidth="1"/>
    <col min="20" max="20" width="3" style="64" customWidth="1"/>
    <col min="21" max="21" width="9.140625" style="64"/>
    <col min="22" max="22" width="3.140625" style="64" customWidth="1"/>
    <col min="23" max="23" width="9.140625" style="65"/>
    <col min="24" max="16384" width="9.140625" style="64"/>
  </cols>
  <sheetData>
    <row r="1" spans="1:26" s="2" customFormat="1" ht="15" customHeight="1" x14ac:dyDescent="0.2">
      <c r="A1" s="11"/>
      <c r="B1" s="30"/>
      <c r="C1" s="11"/>
      <c r="D1" s="41"/>
      <c r="E1" s="12" t="s">
        <v>0</v>
      </c>
      <c r="F1" s="36"/>
      <c r="G1" s="13"/>
      <c r="H1" s="14" t="s">
        <v>1</v>
      </c>
      <c r="I1" s="14" t="s">
        <v>2</v>
      </c>
      <c r="J1" s="14" t="s">
        <v>3</v>
      </c>
      <c r="K1" s="15"/>
      <c r="L1" s="16" t="s">
        <v>4</v>
      </c>
      <c r="M1" s="16"/>
      <c r="N1" s="3"/>
      <c r="O1" s="17"/>
      <c r="P1" s="18" t="s">
        <v>5</v>
      </c>
      <c r="Q1" s="3"/>
      <c r="R1" s="19"/>
      <c r="S1" s="18" t="s">
        <v>6</v>
      </c>
      <c r="T1" s="3"/>
      <c r="U1" s="20" t="s">
        <v>7</v>
      </c>
      <c r="V1" s="20"/>
      <c r="W1" s="21" t="s">
        <v>8</v>
      </c>
    </row>
    <row r="2" spans="1:26" s="2" customFormat="1" ht="15" customHeight="1" x14ac:dyDescent="0.2">
      <c r="A2" s="8"/>
      <c r="B2" s="31"/>
      <c r="C2" s="8"/>
      <c r="D2" s="35"/>
      <c r="E2" s="4"/>
      <c r="F2" s="35"/>
      <c r="G2" s="4"/>
      <c r="H2" s="5" t="s">
        <v>9</v>
      </c>
      <c r="I2" s="5" t="s">
        <v>10</v>
      </c>
      <c r="J2" s="5" t="s">
        <v>11</v>
      </c>
      <c r="K2" s="6"/>
      <c r="L2" s="7" t="s">
        <v>12</v>
      </c>
      <c r="M2" s="7" t="s">
        <v>13</v>
      </c>
      <c r="N2" s="3"/>
      <c r="O2" s="22" t="s">
        <v>10</v>
      </c>
      <c r="P2" s="23" t="s">
        <v>14</v>
      </c>
      <c r="Q2" s="3"/>
      <c r="R2" s="22" t="s">
        <v>10</v>
      </c>
      <c r="S2" s="23" t="s">
        <v>15</v>
      </c>
      <c r="T2" s="3"/>
      <c r="U2" s="20" t="s">
        <v>14</v>
      </c>
      <c r="V2" s="20"/>
      <c r="W2" s="21" t="s">
        <v>16</v>
      </c>
    </row>
    <row r="3" spans="1:26" s="2" customFormat="1" ht="15" customHeight="1" x14ac:dyDescent="0.2">
      <c r="A3" s="21" t="s">
        <v>17</v>
      </c>
      <c r="B3" s="32" t="s">
        <v>18</v>
      </c>
      <c r="C3" s="8" t="s">
        <v>19</v>
      </c>
      <c r="D3" s="35" t="s">
        <v>20</v>
      </c>
      <c r="E3" s="4"/>
      <c r="F3" s="35" t="s">
        <v>21</v>
      </c>
      <c r="G3" s="4"/>
      <c r="H3" s="5"/>
      <c r="I3" s="5"/>
      <c r="J3" s="5"/>
      <c r="K3" s="6"/>
      <c r="L3" s="7"/>
      <c r="M3" s="7" t="s">
        <v>14</v>
      </c>
      <c r="N3" s="3"/>
      <c r="O3" s="22" t="s">
        <v>22</v>
      </c>
      <c r="P3" s="8" t="s">
        <v>23</v>
      </c>
      <c r="Q3" s="3"/>
      <c r="R3" s="22" t="s">
        <v>22</v>
      </c>
      <c r="S3" s="23" t="s">
        <v>23</v>
      </c>
      <c r="T3" s="3"/>
      <c r="U3" s="20" t="s">
        <v>24</v>
      </c>
      <c r="V3" s="20"/>
      <c r="W3" s="21"/>
    </row>
    <row r="4" spans="1:26" s="2" customFormat="1" ht="15" customHeight="1" x14ac:dyDescent="0.2">
      <c r="A4" s="8"/>
      <c r="B4" s="31"/>
      <c r="C4" s="8"/>
      <c r="D4" s="35" t="s">
        <v>10</v>
      </c>
      <c r="E4" s="4"/>
      <c r="F4" s="35" t="s">
        <v>10</v>
      </c>
      <c r="G4" s="4"/>
      <c r="H4" s="5"/>
      <c r="I4" s="5"/>
      <c r="J4" s="5"/>
      <c r="K4" s="6"/>
      <c r="L4" s="7"/>
      <c r="M4" s="7" t="s">
        <v>24</v>
      </c>
      <c r="N4" s="3"/>
      <c r="O4" s="22" t="s">
        <v>25</v>
      </c>
      <c r="P4" s="8" t="s">
        <v>26</v>
      </c>
      <c r="Q4" s="3"/>
      <c r="R4" s="22" t="s">
        <v>25</v>
      </c>
      <c r="S4" s="23" t="s">
        <v>26</v>
      </c>
      <c r="T4" s="3"/>
      <c r="U4" s="20"/>
      <c r="V4" s="20"/>
      <c r="W4" s="21"/>
    </row>
    <row r="6" spans="1:26" ht="28.5" customHeight="1" x14ac:dyDescent="0.2">
      <c r="A6" s="46">
        <v>22</v>
      </c>
      <c r="B6" s="47" t="s">
        <v>82</v>
      </c>
      <c r="C6" s="46" t="s">
        <v>81</v>
      </c>
      <c r="D6" s="48"/>
      <c r="F6" s="55"/>
      <c r="H6" s="56"/>
      <c r="I6" s="51"/>
      <c r="J6" s="52">
        <f>ABS(H6-I6)</f>
        <v>0</v>
      </c>
      <c r="L6" s="53">
        <f>(J6*24*60*60-60)*0.2</f>
        <v>-12</v>
      </c>
      <c r="M6" s="53">
        <f>IF((L6&lt;0),0,L6)</f>
        <v>0</v>
      </c>
      <c r="O6" s="24">
        <v>201.3</v>
      </c>
      <c r="P6" s="25">
        <v>0</v>
      </c>
      <c r="R6" s="64">
        <v>189.94</v>
      </c>
      <c r="S6" s="64">
        <v>0</v>
      </c>
      <c r="U6" s="54">
        <f>M6+(+O6+P6)+(R6+S6)</f>
        <v>391.24</v>
      </c>
      <c r="W6" s="65">
        <v>1</v>
      </c>
    </row>
    <row r="7" spans="1:26" ht="28.5" customHeight="1" x14ac:dyDescent="0.2">
      <c r="A7" s="46">
        <v>36</v>
      </c>
      <c r="B7" s="47" t="s">
        <v>85</v>
      </c>
      <c r="C7" s="46" t="s">
        <v>81</v>
      </c>
      <c r="D7" s="48"/>
      <c r="F7" s="66"/>
      <c r="H7" s="50"/>
      <c r="I7" s="51"/>
      <c r="J7" s="52">
        <f>ABS(H7-I7)</f>
        <v>0</v>
      </c>
      <c r="L7" s="53">
        <f>(J7*24*60*60-60)*0.2</f>
        <v>-12</v>
      </c>
      <c r="M7" s="53">
        <f>IF((L7&lt;0),0,L7)</f>
        <v>0</v>
      </c>
      <c r="O7" s="24">
        <v>228.69</v>
      </c>
      <c r="P7" s="25">
        <v>4</v>
      </c>
      <c r="R7" s="64">
        <v>237.72</v>
      </c>
      <c r="S7" s="64">
        <v>4</v>
      </c>
      <c r="U7" s="54">
        <f>M7+(+O7+P7)+(R7+S7)</f>
        <v>474.40999999999997</v>
      </c>
      <c r="W7" s="65">
        <v>2</v>
      </c>
    </row>
    <row r="8" spans="1:26" ht="28.5" customHeight="1" x14ac:dyDescent="0.2">
      <c r="A8" s="46">
        <v>9</v>
      </c>
      <c r="B8" s="47" t="s">
        <v>80</v>
      </c>
      <c r="C8" s="46" t="s">
        <v>81</v>
      </c>
      <c r="D8" s="48"/>
      <c r="E8" s="57"/>
      <c r="F8" s="48"/>
      <c r="G8" s="57"/>
      <c r="H8" s="56"/>
      <c r="I8" s="51"/>
      <c r="J8" s="52">
        <f>ABS(H8-I8)</f>
        <v>0</v>
      </c>
      <c r="K8" s="57"/>
      <c r="L8" s="53">
        <f>(J8*24*60*60-60)*0.2</f>
        <v>-12</v>
      </c>
      <c r="M8" s="53">
        <f>IF((L8&lt;0),0,L8)</f>
        <v>0</v>
      </c>
      <c r="N8" s="2"/>
      <c r="O8" s="24">
        <v>282.88</v>
      </c>
      <c r="P8" s="25">
        <v>0</v>
      </c>
      <c r="Q8" s="2"/>
      <c r="R8" s="26">
        <v>263.32</v>
      </c>
      <c r="S8" s="25">
        <v>0</v>
      </c>
      <c r="T8" s="2"/>
      <c r="U8" s="54">
        <f>M8+(+O8+P8)+(R8+S8)</f>
        <v>546.20000000000005</v>
      </c>
      <c r="V8" s="9"/>
      <c r="W8" s="10">
        <v>3</v>
      </c>
      <c r="X8" s="2"/>
      <c r="Y8" s="9"/>
      <c r="Z8" s="9"/>
    </row>
    <row r="9" spans="1:26" x14ac:dyDescent="0.2">
      <c r="A9" s="46"/>
      <c r="B9" s="47"/>
      <c r="C9" s="46"/>
      <c r="D9" s="48"/>
      <c r="F9" s="66"/>
      <c r="H9" s="50"/>
      <c r="I9" s="51"/>
      <c r="J9" s="52"/>
      <c r="L9" s="53"/>
      <c r="M9" s="53"/>
      <c r="O9" s="24"/>
      <c r="P9" s="25"/>
      <c r="R9" s="26"/>
      <c r="S9" s="25"/>
      <c r="U9" s="54"/>
    </row>
    <row r="10" spans="1:26" x14ac:dyDescent="0.2">
      <c r="U10" s="54"/>
    </row>
    <row r="11" spans="1:26" x14ac:dyDescent="0.2">
      <c r="U11" s="54"/>
    </row>
    <row r="13" spans="1:26" x14ac:dyDescent="0.2">
      <c r="O13" s="64" t="s">
        <v>90</v>
      </c>
    </row>
  </sheetData>
  <sortState ref="A6:Z8">
    <sortCondition ref="U6:U8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2CE4-8128-4CFD-87CC-A5D9C84C7319}">
  <dimension ref="A1:Z20"/>
  <sheetViews>
    <sheetView workbookViewId="0"/>
  </sheetViews>
  <sheetFormatPr defaultRowHeight="15" x14ac:dyDescent="0.25"/>
  <cols>
    <col min="1" max="1" width="4.5703125" style="29" customWidth="1"/>
    <col min="2" max="2" width="19.42578125" style="33" customWidth="1"/>
    <col min="3" max="3" width="6.42578125" style="29" bestFit="1" customWidth="1"/>
    <col min="4" max="4" width="8.140625" style="34" bestFit="1" customWidth="1"/>
    <col min="5" max="5" width="0.85546875" customWidth="1"/>
    <col min="6" max="6" width="9.140625" style="34" customWidth="1"/>
    <col min="7" max="7" width="1.140625" hidden="1" customWidth="1"/>
    <col min="8" max="9" width="9.140625" hidden="1" customWidth="1"/>
    <col min="10" max="10" width="8.7109375" hidden="1" customWidth="1"/>
    <col min="11" max="11" width="1.42578125" hidden="1" customWidth="1"/>
    <col min="12" max="12" width="5.5703125" hidden="1" customWidth="1"/>
    <col min="13" max="13" width="6.7109375" customWidth="1"/>
    <col min="14" max="14" width="1.42578125" customWidth="1"/>
    <col min="15" max="15" width="12.5703125" customWidth="1"/>
    <col min="16" max="16" width="11.7109375" customWidth="1"/>
    <col min="17" max="17" width="2.5703125" customWidth="1"/>
    <col min="18" max="18" width="14.140625" customWidth="1"/>
    <col min="19" max="19" width="10.42578125" customWidth="1"/>
    <col min="20" max="20" width="1.85546875" customWidth="1"/>
    <col min="21" max="21" width="10.7109375" bestFit="1" customWidth="1"/>
    <col min="22" max="22" width="1.7109375" customWidth="1"/>
    <col min="23" max="23" width="9.28515625" style="40" bestFit="1" customWidth="1"/>
  </cols>
  <sheetData>
    <row r="1" spans="1:26" s="2" customFormat="1" ht="15" customHeight="1" x14ac:dyDescent="0.2">
      <c r="A1" s="11"/>
      <c r="B1" s="30"/>
      <c r="C1" s="11"/>
      <c r="D1" s="38"/>
      <c r="E1" s="12" t="s">
        <v>0</v>
      </c>
      <c r="F1" s="36"/>
      <c r="G1" s="13"/>
      <c r="H1" s="14" t="s">
        <v>1</v>
      </c>
      <c r="I1" s="14" t="s">
        <v>2</v>
      </c>
      <c r="J1" s="14" t="s">
        <v>3</v>
      </c>
      <c r="K1" s="15"/>
      <c r="L1" s="16" t="s">
        <v>4</v>
      </c>
      <c r="M1" s="16"/>
      <c r="N1" s="3"/>
      <c r="O1" s="17"/>
      <c r="P1" s="18" t="s">
        <v>5</v>
      </c>
      <c r="Q1" s="3"/>
      <c r="R1" s="19"/>
      <c r="S1" s="18" t="s">
        <v>6</v>
      </c>
      <c r="T1" s="3"/>
      <c r="U1" s="20" t="s">
        <v>7</v>
      </c>
      <c r="V1" s="20"/>
      <c r="W1" s="8" t="s">
        <v>8</v>
      </c>
    </row>
    <row r="2" spans="1:26" s="2" customFormat="1" ht="15" customHeight="1" x14ac:dyDescent="0.2">
      <c r="A2" s="8"/>
      <c r="B2" s="31"/>
      <c r="C2" s="8"/>
      <c r="D2" s="39"/>
      <c r="E2" s="4"/>
      <c r="F2" s="35"/>
      <c r="G2" s="4"/>
      <c r="H2" s="5" t="s">
        <v>9</v>
      </c>
      <c r="I2" s="5" t="s">
        <v>10</v>
      </c>
      <c r="J2" s="5" t="s">
        <v>11</v>
      </c>
      <c r="K2" s="6"/>
      <c r="L2" s="7" t="s">
        <v>12</v>
      </c>
      <c r="M2" s="7" t="s">
        <v>13</v>
      </c>
      <c r="N2" s="3"/>
      <c r="O2" s="22" t="s">
        <v>10</v>
      </c>
      <c r="P2" s="23" t="s">
        <v>14</v>
      </c>
      <c r="Q2" s="3"/>
      <c r="R2" s="22" t="s">
        <v>10</v>
      </c>
      <c r="S2" s="23" t="s">
        <v>15</v>
      </c>
      <c r="T2" s="3"/>
      <c r="U2" s="20" t="s">
        <v>14</v>
      </c>
      <c r="V2" s="20"/>
      <c r="W2" s="8" t="s">
        <v>16</v>
      </c>
    </row>
    <row r="3" spans="1:26" s="2" customFormat="1" ht="15" customHeight="1" x14ac:dyDescent="0.2">
      <c r="A3" s="21" t="s">
        <v>17</v>
      </c>
      <c r="B3" s="32" t="s">
        <v>18</v>
      </c>
      <c r="C3" s="8" t="s">
        <v>19</v>
      </c>
      <c r="D3" s="35" t="s">
        <v>20</v>
      </c>
      <c r="E3" s="4"/>
      <c r="F3" s="35" t="s">
        <v>21</v>
      </c>
      <c r="G3" s="4"/>
      <c r="H3" s="5"/>
      <c r="I3" s="5"/>
      <c r="J3" s="5"/>
      <c r="K3" s="6"/>
      <c r="L3" s="7"/>
      <c r="M3" s="7" t="s">
        <v>14</v>
      </c>
      <c r="N3" s="3"/>
      <c r="O3" s="22" t="s">
        <v>22</v>
      </c>
      <c r="P3" s="8" t="s">
        <v>23</v>
      </c>
      <c r="Q3" s="3"/>
      <c r="R3" s="22" t="s">
        <v>22</v>
      </c>
      <c r="S3" s="23" t="s">
        <v>23</v>
      </c>
      <c r="T3" s="3"/>
      <c r="U3" s="20" t="s">
        <v>24</v>
      </c>
      <c r="V3" s="20"/>
      <c r="W3" s="8"/>
    </row>
    <row r="4" spans="1:26" s="2" customFormat="1" ht="15" customHeight="1" x14ac:dyDescent="0.2">
      <c r="A4" s="8"/>
      <c r="B4" s="31"/>
      <c r="C4" s="8"/>
      <c r="D4" s="35" t="s">
        <v>10</v>
      </c>
      <c r="E4" s="4"/>
      <c r="F4" s="35" t="s">
        <v>10</v>
      </c>
      <c r="G4" s="4"/>
      <c r="H4" s="5"/>
      <c r="I4" s="5"/>
      <c r="J4" s="5"/>
      <c r="K4" s="6"/>
      <c r="L4" s="7"/>
      <c r="M4" s="7" t="s">
        <v>24</v>
      </c>
      <c r="N4" s="3"/>
      <c r="O4" s="22" t="s">
        <v>25</v>
      </c>
      <c r="P4" s="8" t="s">
        <v>26</v>
      </c>
      <c r="Q4" s="3"/>
      <c r="R4" s="22" t="s">
        <v>25</v>
      </c>
      <c r="S4" s="23" t="s">
        <v>26</v>
      </c>
      <c r="T4" s="3"/>
      <c r="U4" s="20"/>
      <c r="V4" s="20"/>
      <c r="W4" s="8"/>
    </row>
    <row r="6" spans="1:26" s="45" customFormat="1" ht="18.75" customHeight="1" x14ac:dyDescent="0.2">
      <c r="A6" s="46">
        <v>48</v>
      </c>
      <c r="B6" s="47" t="s">
        <v>71</v>
      </c>
      <c r="C6" s="46" t="s">
        <v>34</v>
      </c>
      <c r="D6" s="48">
        <v>0.63888888888889594</v>
      </c>
      <c r="F6" s="49">
        <v>0.65983796296296293</v>
      </c>
      <c r="H6" s="50">
        <f t="shared" ref="H6:H19" si="0">F6-D6</f>
        <v>2.0949074074066987E-2</v>
      </c>
      <c r="I6" s="51">
        <v>2.0833333333333332E-2</v>
      </c>
      <c r="J6" s="52">
        <f t="shared" ref="J6:J19" si="1">ABS(H6-I6)</f>
        <v>1.1574074073365456E-4</v>
      </c>
      <c r="L6" s="53">
        <f t="shared" ref="L6:L19" si="2">(J6*24*60*60-60)*0.2</f>
        <v>-10.00000000012245</v>
      </c>
      <c r="M6" s="53">
        <f t="shared" ref="M6:M19" si="3">IF((L6&lt;0),0,L6)</f>
        <v>0</v>
      </c>
      <c r="O6" s="24">
        <v>167.46</v>
      </c>
      <c r="P6" s="25">
        <v>0</v>
      </c>
      <c r="R6" s="26">
        <v>164.59</v>
      </c>
      <c r="S6" s="25">
        <v>0</v>
      </c>
      <c r="U6" s="54">
        <f t="shared" ref="U6:U19" si="4">M6+(+O6+P6)+(R6+S6)</f>
        <v>332.05</v>
      </c>
      <c r="W6" s="42">
        <v>1</v>
      </c>
    </row>
    <row r="7" spans="1:26" s="45" customFormat="1" ht="18.75" customHeight="1" x14ac:dyDescent="0.2">
      <c r="A7" s="46">
        <v>41</v>
      </c>
      <c r="B7" s="47" t="s">
        <v>65</v>
      </c>
      <c r="C7" s="46" t="s">
        <v>34</v>
      </c>
      <c r="D7" s="48">
        <v>0.61944444444445002</v>
      </c>
      <c r="F7" s="49">
        <v>0.63958333333333328</v>
      </c>
      <c r="H7" s="50">
        <f t="shared" si="0"/>
        <v>2.0138888888883266E-2</v>
      </c>
      <c r="I7" s="51">
        <v>2.0833333333333332E-2</v>
      </c>
      <c r="J7" s="52">
        <f t="shared" si="1"/>
        <v>6.9444444445006595E-4</v>
      </c>
      <c r="L7" s="53">
        <f t="shared" si="2"/>
        <v>9.7138297405763296E-11</v>
      </c>
      <c r="M7" s="53">
        <f t="shared" si="3"/>
        <v>9.7138297405763296E-11</v>
      </c>
      <c r="O7" s="24">
        <v>168.63</v>
      </c>
      <c r="P7" s="25">
        <v>0</v>
      </c>
      <c r="R7" s="26">
        <v>164.9</v>
      </c>
      <c r="S7" s="25">
        <v>0</v>
      </c>
      <c r="U7" s="54">
        <f t="shared" si="4"/>
        <v>333.53000000009717</v>
      </c>
      <c r="W7" s="42">
        <v>2</v>
      </c>
    </row>
    <row r="8" spans="1:26" s="45" customFormat="1" ht="18.75" customHeight="1" x14ac:dyDescent="0.2">
      <c r="A8" s="46">
        <v>32</v>
      </c>
      <c r="B8" s="47" t="s">
        <v>57</v>
      </c>
      <c r="C8" s="46" t="s">
        <v>58</v>
      </c>
      <c r="D8" s="48">
        <v>0.5556712962962963</v>
      </c>
      <c r="F8" s="49">
        <v>0.57621527777777781</v>
      </c>
      <c r="H8" s="50">
        <f t="shared" si="0"/>
        <v>2.054398148148151E-2</v>
      </c>
      <c r="I8" s="51">
        <v>2.0833333333333332E-2</v>
      </c>
      <c r="J8" s="52">
        <f t="shared" si="1"/>
        <v>2.8935185185182191E-4</v>
      </c>
      <c r="L8" s="53">
        <f t="shared" si="2"/>
        <v>-7.0000000000005178</v>
      </c>
      <c r="M8" s="53">
        <f t="shared" si="3"/>
        <v>0</v>
      </c>
      <c r="O8" s="24">
        <v>170.06</v>
      </c>
      <c r="P8" s="25">
        <v>4</v>
      </c>
      <c r="R8" s="26">
        <v>168.39</v>
      </c>
      <c r="S8" s="25">
        <v>0</v>
      </c>
      <c r="U8" s="54">
        <f t="shared" si="4"/>
        <v>342.45</v>
      </c>
      <c r="W8" s="42">
        <v>3</v>
      </c>
    </row>
    <row r="9" spans="1:26" s="45" customFormat="1" ht="18.75" customHeight="1" x14ac:dyDescent="0.2">
      <c r="A9" s="46">
        <v>56</v>
      </c>
      <c r="B9" s="47" t="s">
        <v>77</v>
      </c>
      <c r="C9" s="46" t="s">
        <v>34</v>
      </c>
      <c r="D9" s="48">
        <v>0.70000000000001095</v>
      </c>
      <c r="F9" s="49">
        <v>0.72031250000000002</v>
      </c>
      <c r="H9" s="50">
        <f t="shared" si="0"/>
        <v>2.0312499999989075E-2</v>
      </c>
      <c r="I9" s="51">
        <v>2.0833333333333332E-2</v>
      </c>
      <c r="J9" s="52">
        <f t="shared" si="1"/>
        <v>5.2083333334425677E-4</v>
      </c>
      <c r="L9" s="53">
        <f t="shared" si="2"/>
        <v>-2.999999999811243</v>
      </c>
      <c r="M9" s="53">
        <f t="shared" si="3"/>
        <v>0</v>
      </c>
      <c r="O9" s="24">
        <v>176.45</v>
      </c>
      <c r="P9" s="25">
        <v>0</v>
      </c>
      <c r="R9" s="26">
        <v>163.38999999999999</v>
      </c>
      <c r="S9" s="25">
        <v>4</v>
      </c>
      <c r="U9" s="54">
        <f t="shared" si="4"/>
        <v>343.84</v>
      </c>
      <c r="W9" s="42">
        <v>4</v>
      </c>
    </row>
    <row r="10" spans="1:26" s="45" customFormat="1" ht="18.75" customHeight="1" x14ac:dyDescent="0.2">
      <c r="A10" s="46">
        <v>10</v>
      </c>
      <c r="B10" s="47" t="s">
        <v>38</v>
      </c>
      <c r="C10" s="46" t="s">
        <v>34</v>
      </c>
      <c r="D10" s="48">
        <v>0.40138888888888885</v>
      </c>
      <c r="E10" s="2"/>
      <c r="F10" s="48">
        <v>0.42222222222222222</v>
      </c>
      <c r="G10" s="57"/>
      <c r="H10" s="56">
        <f t="shared" si="0"/>
        <v>2.083333333333337E-2</v>
      </c>
      <c r="I10" s="51">
        <v>2.0833333333333332E-2</v>
      </c>
      <c r="J10" s="52">
        <f t="shared" si="1"/>
        <v>3.8163916471489756E-17</v>
      </c>
      <c r="K10" s="57"/>
      <c r="L10" s="53">
        <f t="shared" si="2"/>
        <v>-11.999999999999341</v>
      </c>
      <c r="M10" s="53">
        <f t="shared" si="3"/>
        <v>0</v>
      </c>
      <c r="N10" s="2"/>
      <c r="O10" s="24">
        <v>175.41</v>
      </c>
      <c r="P10" s="25">
        <v>0</v>
      </c>
      <c r="Q10" s="2"/>
      <c r="R10" s="26">
        <v>170.98</v>
      </c>
      <c r="S10" s="25">
        <v>0</v>
      </c>
      <c r="T10" s="2"/>
      <c r="U10" s="54">
        <f t="shared" si="4"/>
        <v>346.39</v>
      </c>
      <c r="V10" s="9"/>
      <c r="W10" s="11">
        <v>5</v>
      </c>
      <c r="X10" s="2"/>
      <c r="Y10" s="9"/>
      <c r="Z10" s="9"/>
    </row>
    <row r="11" spans="1:26" s="45" customFormat="1" ht="18.75" customHeight="1" x14ac:dyDescent="0.2">
      <c r="A11" s="46">
        <v>58</v>
      </c>
      <c r="B11" s="47" t="s">
        <v>79</v>
      </c>
      <c r="C11" s="46" t="s">
        <v>34</v>
      </c>
      <c r="D11" s="48">
        <v>0.70555555555556704</v>
      </c>
      <c r="F11" s="49">
        <v>0.72629629629629633</v>
      </c>
      <c r="H11" s="50">
        <f t="shared" si="0"/>
        <v>2.0740740740729291E-2</v>
      </c>
      <c r="I11" s="51">
        <v>2.0833333333333332E-2</v>
      </c>
      <c r="J11" s="52">
        <f t="shared" si="1"/>
        <v>9.2592592604041207E-5</v>
      </c>
      <c r="L11" s="53">
        <f t="shared" si="2"/>
        <v>-10.399999999802169</v>
      </c>
      <c r="M11" s="53">
        <f t="shared" si="3"/>
        <v>0</v>
      </c>
      <c r="O11" s="24">
        <v>193.03</v>
      </c>
      <c r="P11" s="25">
        <v>0</v>
      </c>
      <c r="R11" s="26">
        <v>186.57</v>
      </c>
      <c r="S11" s="25">
        <v>8</v>
      </c>
      <c r="U11" s="54">
        <f t="shared" si="4"/>
        <v>387.6</v>
      </c>
      <c r="W11" s="42">
        <v>6</v>
      </c>
    </row>
    <row r="12" spans="1:26" s="45" customFormat="1" ht="18.75" customHeight="1" x14ac:dyDescent="0.2">
      <c r="A12" s="46">
        <v>45</v>
      </c>
      <c r="B12" s="47" t="s">
        <v>68</v>
      </c>
      <c r="C12" s="46" t="s">
        <v>34</v>
      </c>
      <c r="D12" s="48">
        <v>0.63055555555556198</v>
      </c>
      <c r="F12" s="49">
        <v>0.65156249999999993</v>
      </c>
      <c r="H12" s="50">
        <f t="shared" si="0"/>
        <v>2.1006944444437958E-2</v>
      </c>
      <c r="I12" s="51">
        <v>2.0833333333333332E-2</v>
      </c>
      <c r="J12" s="52">
        <f t="shared" si="1"/>
        <v>1.736111111046261E-4</v>
      </c>
      <c r="L12" s="53">
        <f t="shared" si="2"/>
        <v>-9.0000000001120615</v>
      </c>
      <c r="M12" s="53">
        <f t="shared" si="3"/>
        <v>0</v>
      </c>
      <c r="O12" s="24">
        <v>200.48</v>
      </c>
      <c r="P12" s="25">
        <v>0</v>
      </c>
      <c r="R12" s="26">
        <v>193.24</v>
      </c>
      <c r="S12" s="25">
        <v>4</v>
      </c>
      <c r="U12" s="54">
        <f t="shared" si="4"/>
        <v>397.72</v>
      </c>
      <c r="W12" s="42">
        <v>7</v>
      </c>
    </row>
    <row r="13" spans="1:26" s="45" customFormat="1" ht="18.75" customHeight="1" x14ac:dyDescent="0.2">
      <c r="A13" s="46">
        <v>37</v>
      </c>
      <c r="B13" s="47" t="s">
        <v>62</v>
      </c>
      <c r="C13" s="46" t="s">
        <v>34</v>
      </c>
      <c r="D13" s="48">
        <v>0.56874999999999998</v>
      </c>
      <c r="F13" s="49">
        <v>0.58914351851851854</v>
      </c>
      <c r="H13" s="50">
        <f t="shared" si="0"/>
        <v>2.0393518518518561E-2</v>
      </c>
      <c r="I13" s="51">
        <v>2.0833333333333332E-2</v>
      </c>
      <c r="J13" s="52">
        <f t="shared" si="1"/>
        <v>4.3981481481477139E-4</v>
      </c>
      <c r="L13" s="53">
        <f t="shared" si="2"/>
        <v>-4.4000000000007509</v>
      </c>
      <c r="M13" s="53">
        <f t="shared" si="3"/>
        <v>0</v>
      </c>
      <c r="O13" s="24">
        <v>209.19</v>
      </c>
      <c r="P13" s="25">
        <v>0</v>
      </c>
      <c r="R13" s="26">
        <v>198.95</v>
      </c>
      <c r="S13" s="25">
        <v>4</v>
      </c>
      <c r="U13" s="54">
        <f t="shared" si="4"/>
        <v>412.14</v>
      </c>
      <c r="W13" s="42">
        <v>8</v>
      </c>
    </row>
    <row r="14" spans="1:26" s="45" customFormat="1" ht="18.75" customHeight="1" x14ac:dyDescent="0.2">
      <c r="A14" s="46">
        <v>21</v>
      </c>
      <c r="B14" s="47" t="s">
        <v>48</v>
      </c>
      <c r="C14" s="46" t="s">
        <v>34</v>
      </c>
      <c r="D14" s="48">
        <v>0.469444444444444</v>
      </c>
      <c r="F14" s="55">
        <v>0.49027777777777798</v>
      </c>
      <c r="H14" s="56">
        <f t="shared" si="0"/>
        <v>2.0833333333333981E-2</v>
      </c>
      <c r="I14" s="51">
        <v>2.0833333333333332E-2</v>
      </c>
      <c r="J14" s="52">
        <f t="shared" si="1"/>
        <v>6.4878658001532585E-16</v>
      </c>
      <c r="L14" s="53">
        <f t="shared" si="2"/>
        <v>-11.999999999988789</v>
      </c>
      <c r="M14" s="53">
        <f t="shared" si="3"/>
        <v>0</v>
      </c>
      <c r="O14" s="24">
        <v>217.14</v>
      </c>
      <c r="P14" s="25">
        <v>8</v>
      </c>
      <c r="R14" s="26">
        <v>201.54</v>
      </c>
      <c r="S14" s="25">
        <v>0</v>
      </c>
      <c r="U14" s="54">
        <f t="shared" si="4"/>
        <v>426.67999999999995</v>
      </c>
      <c r="W14" s="42">
        <v>9</v>
      </c>
    </row>
    <row r="15" spans="1:26" s="45" customFormat="1" ht="18.75" customHeight="1" x14ac:dyDescent="0.2">
      <c r="A15" s="46">
        <v>4</v>
      </c>
      <c r="B15" s="47" t="s">
        <v>33</v>
      </c>
      <c r="C15" s="46" t="s">
        <v>34</v>
      </c>
      <c r="D15" s="48">
        <v>0.38611111111111113</v>
      </c>
      <c r="E15" s="57"/>
      <c r="F15" s="48">
        <v>0.40711805555555558</v>
      </c>
      <c r="G15" s="57"/>
      <c r="H15" s="56">
        <f t="shared" si="0"/>
        <v>2.1006944444444453E-2</v>
      </c>
      <c r="I15" s="51">
        <v>2.0833333333333332E-2</v>
      </c>
      <c r="J15" s="52">
        <f t="shared" si="1"/>
        <v>1.736111111111209E-4</v>
      </c>
      <c r="K15" s="57"/>
      <c r="L15" s="53">
        <f t="shared" si="2"/>
        <v>-8.9999999999998312</v>
      </c>
      <c r="M15" s="53">
        <f t="shared" si="3"/>
        <v>0</v>
      </c>
      <c r="N15" s="2"/>
      <c r="O15" s="24">
        <v>264.26</v>
      </c>
      <c r="P15" s="25">
        <v>4</v>
      </c>
      <c r="Q15" s="2"/>
      <c r="R15" s="26">
        <v>269.66000000000003</v>
      </c>
      <c r="S15" s="25">
        <v>0</v>
      </c>
      <c r="T15" s="2"/>
      <c r="U15" s="54">
        <f t="shared" si="4"/>
        <v>537.92000000000007</v>
      </c>
      <c r="V15" s="27"/>
      <c r="W15" s="42">
        <v>10</v>
      </c>
      <c r="X15" s="2"/>
      <c r="Y15" s="9"/>
      <c r="Z15" s="9"/>
    </row>
    <row r="16" spans="1:26" s="45" customFormat="1" ht="18.75" customHeight="1" x14ac:dyDescent="0.2">
      <c r="A16" s="46">
        <v>15</v>
      </c>
      <c r="B16" s="62" t="s">
        <v>41</v>
      </c>
      <c r="C16" s="46" t="s">
        <v>34</v>
      </c>
      <c r="D16" s="48">
        <v>0.452777777777778</v>
      </c>
      <c r="E16" s="57"/>
      <c r="F16" s="55">
        <v>0.47337962962962959</v>
      </c>
      <c r="G16" s="57"/>
      <c r="H16" s="56">
        <f t="shared" si="0"/>
        <v>2.0601851851851594E-2</v>
      </c>
      <c r="I16" s="51">
        <v>2.0833333333333332E-2</v>
      </c>
      <c r="J16" s="52">
        <f t="shared" si="1"/>
        <v>2.3148148148173855E-4</v>
      </c>
      <c r="K16" s="57"/>
      <c r="L16" s="53">
        <f t="shared" si="2"/>
        <v>-7.9999999999955582</v>
      </c>
      <c r="M16" s="53">
        <f t="shared" si="3"/>
        <v>0</v>
      </c>
      <c r="N16" s="2"/>
      <c r="O16" s="24">
        <v>245.18</v>
      </c>
      <c r="P16" s="25">
        <v>0</v>
      </c>
      <c r="Q16" s="2"/>
      <c r="R16" s="26">
        <v>273.68</v>
      </c>
      <c r="S16" s="25">
        <v>20</v>
      </c>
      <c r="T16" s="2"/>
      <c r="U16" s="54">
        <f t="shared" si="4"/>
        <v>538.86</v>
      </c>
      <c r="V16" s="9"/>
      <c r="W16" s="11">
        <v>11</v>
      </c>
      <c r="X16" s="2"/>
      <c r="Y16" s="9"/>
      <c r="Z16" s="9"/>
    </row>
    <row r="17" spans="1:26" s="45" customFormat="1" ht="18.75" customHeight="1" x14ac:dyDescent="0.2">
      <c r="A17" s="46">
        <v>38</v>
      </c>
      <c r="B17" s="47" t="s">
        <v>63</v>
      </c>
      <c r="C17" s="46" t="s">
        <v>34</v>
      </c>
      <c r="D17" s="48">
        <v>0.57500000000000007</v>
      </c>
      <c r="F17" s="49">
        <v>0.59565972222222219</v>
      </c>
      <c r="H17" s="50">
        <f t="shared" si="0"/>
        <v>2.0659722222222121E-2</v>
      </c>
      <c r="I17" s="51">
        <v>2.0833333333333332E-2</v>
      </c>
      <c r="J17" s="52">
        <f t="shared" si="1"/>
        <v>1.7361111111121111E-4</v>
      </c>
      <c r="L17" s="53">
        <f t="shared" si="2"/>
        <v>-8.9999999999982716</v>
      </c>
      <c r="M17" s="53">
        <f t="shared" si="3"/>
        <v>0</v>
      </c>
      <c r="O17" s="24">
        <v>275.76</v>
      </c>
      <c r="P17" s="25">
        <v>20</v>
      </c>
      <c r="R17" s="26">
        <v>264.04000000000002</v>
      </c>
      <c r="S17" s="25">
        <v>4</v>
      </c>
      <c r="U17" s="54">
        <f t="shared" si="4"/>
        <v>563.79999999999995</v>
      </c>
      <c r="W17" s="42">
        <v>12</v>
      </c>
    </row>
    <row r="18" spans="1:26" s="45" customFormat="1" ht="18.75" customHeight="1" x14ac:dyDescent="0.2">
      <c r="A18" s="46">
        <v>7</v>
      </c>
      <c r="B18" s="47" t="s">
        <v>37</v>
      </c>
      <c r="C18" s="46" t="s">
        <v>34</v>
      </c>
      <c r="D18" s="48" t="s">
        <v>87</v>
      </c>
      <c r="E18" s="57"/>
      <c r="F18" s="48" t="s">
        <v>87</v>
      </c>
      <c r="G18" s="57"/>
      <c r="H18" s="56" t="e">
        <f t="shared" si="0"/>
        <v>#VALUE!</v>
      </c>
      <c r="I18" s="51">
        <v>2.0833333333333332E-2</v>
      </c>
      <c r="J18" s="52" t="e">
        <f t="shared" si="1"/>
        <v>#VALUE!</v>
      </c>
      <c r="K18" s="57"/>
      <c r="L18" s="53" t="e">
        <f t="shared" si="2"/>
        <v>#VALUE!</v>
      </c>
      <c r="M18" s="53" t="e">
        <f t="shared" si="3"/>
        <v>#VALUE!</v>
      </c>
      <c r="N18" s="2"/>
      <c r="O18" s="24">
        <v>228.09</v>
      </c>
      <c r="P18" s="25">
        <v>4</v>
      </c>
      <c r="Q18" s="2"/>
      <c r="R18" s="26">
        <v>217.88</v>
      </c>
      <c r="S18" s="25">
        <v>8</v>
      </c>
      <c r="T18" s="2"/>
      <c r="U18" s="54" t="e">
        <f t="shared" si="4"/>
        <v>#VALUE!</v>
      </c>
      <c r="V18" s="9"/>
      <c r="W18" s="42"/>
      <c r="X18" s="2"/>
      <c r="Y18" s="9"/>
      <c r="Z18" s="9"/>
    </row>
    <row r="19" spans="1:26" s="45" customFormat="1" ht="18.75" customHeight="1" x14ac:dyDescent="0.2">
      <c r="A19" s="46">
        <v>27</v>
      </c>
      <c r="B19" s="47" t="s">
        <v>84</v>
      </c>
      <c r="C19" s="63" t="s">
        <v>86</v>
      </c>
      <c r="D19" s="48" t="s">
        <v>87</v>
      </c>
      <c r="F19" s="48" t="s">
        <v>87</v>
      </c>
      <c r="H19" s="56" t="e">
        <f t="shared" si="0"/>
        <v>#VALUE!</v>
      </c>
      <c r="I19" s="51">
        <v>2.0833333333333332E-2</v>
      </c>
      <c r="J19" s="52" t="e">
        <f t="shared" si="1"/>
        <v>#VALUE!</v>
      </c>
      <c r="L19" s="53" t="e">
        <f t="shared" si="2"/>
        <v>#VALUE!</v>
      </c>
      <c r="M19" s="53" t="e">
        <f t="shared" si="3"/>
        <v>#VALUE!</v>
      </c>
      <c r="O19" s="24">
        <v>232.3</v>
      </c>
      <c r="P19" s="25">
        <v>0</v>
      </c>
      <c r="R19" s="26">
        <v>221.21</v>
      </c>
      <c r="S19" s="25">
        <v>0</v>
      </c>
      <c r="U19" s="54" t="e">
        <f t="shared" si="4"/>
        <v>#VALUE!</v>
      </c>
      <c r="W19" s="42"/>
    </row>
    <row r="20" spans="1:26" x14ac:dyDescent="0.25">
      <c r="U20" s="1"/>
    </row>
  </sheetData>
  <sortState ref="A6:Z18">
    <sortCondition ref="U6:U18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EFA7-59ED-4CB4-BEA7-760C57D92B2F}">
  <dimension ref="A1:Z22"/>
  <sheetViews>
    <sheetView workbookViewId="0"/>
  </sheetViews>
  <sheetFormatPr defaultRowHeight="15" x14ac:dyDescent="0.25"/>
  <cols>
    <col min="1" max="1" width="4.5703125" style="29" customWidth="1"/>
    <col min="2" max="2" width="21" style="33" customWidth="1"/>
    <col min="3" max="3" width="9.140625" style="29"/>
    <col min="4" max="4" width="9.140625" style="34"/>
    <col min="5" max="5" width="1.7109375" customWidth="1"/>
    <col min="6" max="6" width="9.140625" style="34"/>
    <col min="7" max="7" width="1.140625" customWidth="1"/>
    <col min="8" max="9" width="0" hidden="1" customWidth="1"/>
    <col min="10" max="10" width="8.7109375" hidden="1" customWidth="1"/>
    <col min="11" max="11" width="1.42578125" hidden="1" customWidth="1"/>
    <col min="12" max="12" width="5.5703125" hidden="1" customWidth="1"/>
    <col min="13" max="13" width="6.5703125" bestFit="1" customWidth="1"/>
    <col min="14" max="14" width="1.140625" customWidth="1"/>
    <col min="15" max="15" width="13" customWidth="1"/>
    <col min="16" max="16" width="10.140625" customWidth="1"/>
    <col min="17" max="17" width="1.28515625" customWidth="1"/>
    <col min="18" max="18" width="13" customWidth="1"/>
    <col min="19" max="19" width="10" customWidth="1"/>
    <col min="20" max="20" width="1.140625" customWidth="1"/>
    <col min="22" max="22" width="2.140625" customWidth="1"/>
    <col min="23" max="23" width="9.140625" style="40"/>
  </cols>
  <sheetData>
    <row r="1" spans="1:26" s="2" customFormat="1" ht="15" customHeight="1" x14ac:dyDescent="0.2">
      <c r="A1" s="11"/>
      <c r="B1" s="30"/>
      <c r="C1" s="11"/>
      <c r="D1" s="41"/>
      <c r="E1" s="12" t="s">
        <v>0</v>
      </c>
      <c r="F1" s="36"/>
      <c r="G1" s="13"/>
      <c r="H1" s="14" t="s">
        <v>1</v>
      </c>
      <c r="I1" s="14" t="s">
        <v>2</v>
      </c>
      <c r="J1" s="14" t="s">
        <v>3</v>
      </c>
      <c r="K1" s="15"/>
      <c r="L1" s="16" t="s">
        <v>4</v>
      </c>
      <c r="M1" s="16"/>
      <c r="N1" s="3"/>
      <c r="O1" s="17"/>
      <c r="P1" s="18" t="s">
        <v>5</v>
      </c>
      <c r="Q1" s="3"/>
      <c r="R1" s="19"/>
      <c r="S1" s="18" t="s">
        <v>6</v>
      </c>
      <c r="T1" s="3"/>
      <c r="U1" s="20" t="s">
        <v>7</v>
      </c>
      <c r="V1" s="20"/>
      <c r="W1" s="21" t="s">
        <v>8</v>
      </c>
    </row>
    <row r="2" spans="1:26" s="2" customFormat="1" ht="15" customHeight="1" x14ac:dyDescent="0.2">
      <c r="A2" s="8"/>
      <c r="B2" s="31"/>
      <c r="C2" s="8"/>
      <c r="D2" s="35"/>
      <c r="E2" s="4"/>
      <c r="F2" s="35"/>
      <c r="G2" s="4"/>
      <c r="H2" s="5" t="s">
        <v>9</v>
      </c>
      <c r="I2" s="5" t="s">
        <v>10</v>
      </c>
      <c r="J2" s="5" t="s">
        <v>11</v>
      </c>
      <c r="K2" s="6"/>
      <c r="L2" s="7" t="s">
        <v>12</v>
      </c>
      <c r="M2" s="7" t="s">
        <v>13</v>
      </c>
      <c r="N2" s="3"/>
      <c r="O2" s="22" t="s">
        <v>10</v>
      </c>
      <c r="P2" s="23" t="s">
        <v>14</v>
      </c>
      <c r="Q2" s="3"/>
      <c r="R2" s="22" t="s">
        <v>10</v>
      </c>
      <c r="S2" s="23" t="s">
        <v>15</v>
      </c>
      <c r="T2" s="3"/>
      <c r="U2" s="20" t="s">
        <v>14</v>
      </c>
      <c r="V2" s="20"/>
      <c r="W2" s="21" t="s">
        <v>16</v>
      </c>
    </row>
    <row r="3" spans="1:26" s="2" customFormat="1" ht="15" customHeight="1" x14ac:dyDescent="0.2">
      <c r="A3" s="21" t="s">
        <v>17</v>
      </c>
      <c r="B3" s="32" t="s">
        <v>18</v>
      </c>
      <c r="C3" s="8" t="s">
        <v>19</v>
      </c>
      <c r="D3" s="35" t="s">
        <v>20</v>
      </c>
      <c r="E3" s="4"/>
      <c r="F3" s="35" t="s">
        <v>21</v>
      </c>
      <c r="G3" s="4"/>
      <c r="H3" s="5"/>
      <c r="I3" s="5"/>
      <c r="J3" s="5"/>
      <c r="K3" s="6"/>
      <c r="L3" s="7"/>
      <c r="M3" s="7" t="s">
        <v>14</v>
      </c>
      <c r="N3" s="3"/>
      <c r="O3" s="22" t="s">
        <v>22</v>
      </c>
      <c r="P3" s="8" t="s">
        <v>23</v>
      </c>
      <c r="Q3" s="3"/>
      <c r="R3" s="22" t="s">
        <v>22</v>
      </c>
      <c r="S3" s="23" t="s">
        <v>23</v>
      </c>
      <c r="T3" s="3"/>
      <c r="U3" s="20" t="s">
        <v>24</v>
      </c>
      <c r="V3" s="20"/>
      <c r="W3" s="8"/>
    </row>
    <row r="4" spans="1:26" s="2" customFormat="1" ht="15" customHeight="1" x14ac:dyDescent="0.2">
      <c r="A4" s="8"/>
      <c r="B4" s="31"/>
      <c r="C4" s="8"/>
      <c r="D4" s="35" t="s">
        <v>10</v>
      </c>
      <c r="E4" s="4"/>
      <c r="F4" s="35" t="s">
        <v>10</v>
      </c>
      <c r="G4" s="4"/>
      <c r="H4" s="5"/>
      <c r="I4" s="5"/>
      <c r="J4" s="5"/>
      <c r="K4" s="6"/>
      <c r="L4" s="7"/>
      <c r="M4" s="7" t="s">
        <v>24</v>
      </c>
      <c r="N4" s="3"/>
      <c r="O4" s="22" t="s">
        <v>25</v>
      </c>
      <c r="P4" s="8" t="s">
        <v>26</v>
      </c>
      <c r="Q4" s="3"/>
      <c r="R4" s="22" t="s">
        <v>25</v>
      </c>
      <c r="S4" s="23" t="s">
        <v>26</v>
      </c>
      <c r="T4" s="3"/>
      <c r="U4" s="20"/>
      <c r="V4" s="20"/>
      <c r="W4" s="8"/>
    </row>
    <row r="6" spans="1:26" s="9" customFormat="1" ht="18" customHeight="1" x14ac:dyDescent="0.2">
      <c r="A6" s="46">
        <v>47</v>
      </c>
      <c r="B6" s="47" t="s">
        <v>70</v>
      </c>
      <c r="C6" s="46" t="s">
        <v>30</v>
      </c>
      <c r="D6" s="48">
        <v>0.63611111111111796</v>
      </c>
      <c r="E6" s="45"/>
      <c r="F6" s="49">
        <v>0.65700231481481486</v>
      </c>
      <c r="G6" s="45"/>
      <c r="H6" s="50">
        <f t="shared" ref="H6:H20" si="0">F6-D6</f>
        <v>2.0891203703696903E-2</v>
      </c>
      <c r="I6" s="51">
        <v>2.0833333333333332E-2</v>
      </c>
      <c r="J6" s="52">
        <f t="shared" ref="J6:J20" si="1">ABS(H6-I6)</f>
        <v>5.7870370363571205E-5</v>
      </c>
      <c r="K6" s="45"/>
      <c r="L6" s="53">
        <f t="shared" ref="L6:L20" si="2">(J6*24*60*60-60)*0.2</f>
        <v>-11.00000000011749</v>
      </c>
      <c r="M6" s="53">
        <f t="shared" ref="M6:M20" si="3">IF((L6&lt;0),0,L6)</f>
        <v>0</v>
      </c>
      <c r="N6" s="45"/>
      <c r="O6" s="24">
        <v>175.55</v>
      </c>
      <c r="P6" s="25">
        <v>4</v>
      </c>
      <c r="Q6" s="45"/>
      <c r="R6" s="26">
        <v>173.73</v>
      </c>
      <c r="S6" s="25">
        <v>0</v>
      </c>
      <c r="T6" s="45"/>
      <c r="U6" s="54">
        <f t="shared" ref="U6:U20" si="4">M6+(+O6+P6)+(R6+S6)</f>
        <v>353.28</v>
      </c>
      <c r="V6" s="45"/>
      <c r="W6" s="42">
        <v>1</v>
      </c>
      <c r="X6" s="45"/>
      <c r="Y6" s="45"/>
      <c r="Z6" s="45"/>
    </row>
    <row r="7" spans="1:26" s="9" customFormat="1" ht="18" customHeight="1" x14ac:dyDescent="0.2">
      <c r="A7" s="46">
        <v>52</v>
      </c>
      <c r="B7" s="47" t="s">
        <v>74</v>
      </c>
      <c r="C7" s="46" t="s">
        <v>30</v>
      </c>
      <c r="D7" s="48">
        <v>0.69166666666667698</v>
      </c>
      <c r="E7" s="45"/>
      <c r="F7" s="49">
        <v>0.71186342592592589</v>
      </c>
      <c r="G7" s="45"/>
      <c r="H7" s="50">
        <f t="shared" si="0"/>
        <v>2.0196759259248909E-2</v>
      </c>
      <c r="I7" s="51">
        <v>2.0833333333333332E-2</v>
      </c>
      <c r="J7" s="52">
        <f t="shared" si="1"/>
        <v>6.3657407408442349E-4</v>
      </c>
      <c r="K7" s="45"/>
      <c r="L7" s="53">
        <f t="shared" si="2"/>
        <v>-0.99999999982116217</v>
      </c>
      <c r="M7" s="53">
        <f t="shared" si="3"/>
        <v>0</v>
      </c>
      <c r="N7" s="45"/>
      <c r="O7" s="24">
        <v>181.69</v>
      </c>
      <c r="P7" s="25">
        <v>4</v>
      </c>
      <c r="Q7" s="45"/>
      <c r="R7" s="26">
        <v>176.17</v>
      </c>
      <c r="S7" s="25">
        <v>0</v>
      </c>
      <c r="T7" s="45"/>
      <c r="U7" s="54">
        <f t="shared" si="4"/>
        <v>361.86</v>
      </c>
      <c r="V7" s="45"/>
      <c r="W7" s="42">
        <v>2</v>
      </c>
      <c r="X7" s="45"/>
      <c r="Y7" s="45"/>
      <c r="Z7" s="45"/>
    </row>
    <row r="8" spans="1:26" s="9" customFormat="1" ht="18" customHeight="1" x14ac:dyDescent="0.2">
      <c r="A8" s="46">
        <v>2</v>
      </c>
      <c r="B8" s="47" t="s">
        <v>29</v>
      </c>
      <c r="C8" s="46" t="s">
        <v>30</v>
      </c>
      <c r="D8" s="48">
        <v>0.37777777777777777</v>
      </c>
      <c r="E8" s="57"/>
      <c r="F8" s="48">
        <v>0.39861111111111108</v>
      </c>
      <c r="G8" s="57"/>
      <c r="H8" s="56">
        <f t="shared" si="0"/>
        <v>2.0833333333333315E-2</v>
      </c>
      <c r="I8" s="51">
        <v>2.0833333333333332E-2</v>
      </c>
      <c r="J8" s="52">
        <f t="shared" si="1"/>
        <v>1.7347234759768071E-17</v>
      </c>
      <c r="K8" s="57"/>
      <c r="L8" s="53">
        <f t="shared" si="2"/>
        <v>-11.999999999999702</v>
      </c>
      <c r="M8" s="53">
        <f t="shared" si="3"/>
        <v>0</v>
      </c>
      <c r="N8" s="2"/>
      <c r="O8" s="24">
        <v>190.35</v>
      </c>
      <c r="P8" s="25">
        <v>4</v>
      </c>
      <c r="Q8" s="2"/>
      <c r="R8" s="26">
        <v>177.07</v>
      </c>
      <c r="S8" s="25">
        <v>0</v>
      </c>
      <c r="T8" s="2"/>
      <c r="U8" s="54">
        <f t="shared" si="4"/>
        <v>371.41999999999996</v>
      </c>
      <c r="V8" s="27"/>
      <c r="W8" s="11">
        <v>3</v>
      </c>
      <c r="X8" s="28"/>
    </row>
    <row r="9" spans="1:26" s="9" customFormat="1" ht="18" customHeight="1" x14ac:dyDescent="0.2">
      <c r="A9" s="46">
        <v>20</v>
      </c>
      <c r="B9" s="47" t="s">
        <v>47</v>
      </c>
      <c r="C9" s="46" t="s">
        <v>30</v>
      </c>
      <c r="D9" s="48">
        <v>0.46666666666666601</v>
      </c>
      <c r="E9" s="45"/>
      <c r="F9" s="55">
        <v>0.48680555555555555</v>
      </c>
      <c r="G9" s="45"/>
      <c r="H9" s="56">
        <f t="shared" si="0"/>
        <v>2.0138888888889539E-2</v>
      </c>
      <c r="I9" s="51">
        <v>2.0833333333333332E-2</v>
      </c>
      <c r="J9" s="52">
        <f t="shared" si="1"/>
        <v>6.9444444444379319E-4</v>
      </c>
      <c r="K9" s="45"/>
      <c r="L9" s="53">
        <f t="shared" si="2"/>
        <v>-1.1253575848968468E-11</v>
      </c>
      <c r="M9" s="53">
        <f t="shared" si="3"/>
        <v>0</v>
      </c>
      <c r="N9" s="45"/>
      <c r="O9" s="24">
        <v>194.29</v>
      </c>
      <c r="P9" s="25">
        <v>0</v>
      </c>
      <c r="Q9" s="45"/>
      <c r="R9" s="26">
        <v>175.41</v>
      </c>
      <c r="S9" s="25">
        <v>4</v>
      </c>
      <c r="T9" s="45"/>
      <c r="U9" s="54">
        <f t="shared" si="4"/>
        <v>373.7</v>
      </c>
      <c r="V9" s="45"/>
      <c r="W9" s="42">
        <v>4</v>
      </c>
      <c r="X9" s="45"/>
      <c r="Y9" s="45"/>
      <c r="Z9" s="45"/>
    </row>
    <row r="10" spans="1:26" s="9" customFormat="1" ht="18" customHeight="1" x14ac:dyDescent="0.2">
      <c r="A10" s="46">
        <v>57</v>
      </c>
      <c r="B10" s="47" t="s">
        <v>78</v>
      </c>
      <c r="C10" s="46" t="s">
        <v>30</v>
      </c>
      <c r="D10" s="48">
        <v>0.70277777777778905</v>
      </c>
      <c r="E10" s="45"/>
      <c r="F10" s="49">
        <v>0.72372685185185182</v>
      </c>
      <c r="G10" s="45"/>
      <c r="H10" s="50">
        <f t="shared" si="0"/>
        <v>2.0949074074062768E-2</v>
      </c>
      <c r="I10" s="51">
        <v>2.0833333333333332E-2</v>
      </c>
      <c r="J10" s="52">
        <f t="shared" si="1"/>
        <v>1.1574074072943571E-4</v>
      </c>
      <c r="K10" s="45"/>
      <c r="L10" s="53">
        <f t="shared" si="2"/>
        <v>-10.000000000195351</v>
      </c>
      <c r="M10" s="53">
        <f t="shared" si="3"/>
        <v>0</v>
      </c>
      <c r="N10" s="45"/>
      <c r="O10" s="24">
        <v>182.13</v>
      </c>
      <c r="P10" s="25">
        <v>4</v>
      </c>
      <c r="Q10" s="45"/>
      <c r="R10" s="26">
        <v>179.76</v>
      </c>
      <c r="S10" s="25">
        <v>12</v>
      </c>
      <c r="T10" s="45"/>
      <c r="U10" s="54">
        <f t="shared" si="4"/>
        <v>377.89</v>
      </c>
      <c r="V10" s="45"/>
      <c r="W10" s="42">
        <v>5</v>
      </c>
      <c r="X10" s="45"/>
      <c r="Y10" s="45"/>
      <c r="Z10" s="45"/>
    </row>
    <row r="11" spans="1:26" s="9" customFormat="1" ht="18" customHeight="1" x14ac:dyDescent="0.2">
      <c r="A11" s="46">
        <v>46</v>
      </c>
      <c r="B11" s="47" t="s">
        <v>69</v>
      </c>
      <c r="C11" s="46" t="s">
        <v>30</v>
      </c>
      <c r="D11" s="48">
        <v>0.63333333333333997</v>
      </c>
      <c r="E11" s="45"/>
      <c r="F11" s="49">
        <v>0.65416666666666701</v>
      </c>
      <c r="G11" s="45"/>
      <c r="H11" s="50">
        <f t="shared" si="0"/>
        <v>2.0833333333327042E-2</v>
      </c>
      <c r="I11" s="51">
        <v>2.0833333333333332E-2</v>
      </c>
      <c r="J11" s="52">
        <f t="shared" si="1"/>
        <v>6.2901073238919025E-15</v>
      </c>
      <c r="K11" s="45"/>
      <c r="L11" s="53">
        <f t="shared" si="2"/>
        <v>-11.999999999891308</v>
      </c>
      <c r="M11" s="53">
        <f t="shared" si="3"/>
        <v>0</v>
      </c>
      <c r="N11" s="45"/>
      <c r="O11" s="24">
        <v>194.28</v>
      </c>
      <c r="P11" s="25">
        <v>0</v>
      </c>
      <c r="Q11" s="45"/>
      <c r="R11" s="26">
        <v>185.3</v>
      </c>
      <c r="S11" s="25">
        <v>0</v>
      </c>
      <c r="T11" s="45"/>
      <c r="U11" s="54">
        <f t="shared" si="4"/>
        <v>379.58000000000004</v>
      </c>
      <c r="V11" s="45"/>
      <c r="W11" s="11">
        <v>6</v>
      </c>
      <c r="X11" s="45"/>
      <c r="Y11" s="45"/>
      <c r="Z11" s="45"/>
    </row>
    <row r="12" spans="1:26" s="9" customFormat="1" ht="18" customHeight="1" x14ac:dyDescent="0.2">
      <c r="A12" s="46">
        <v>12</v>
      </c>
      <c r="B12" s="47" t="s">
        <v>39</v>
      </c>
      <c r="C12" s="46" t="s">
        <v>30</v>
      </c>
      <c r="D12" s="48">
        <v>0.405555555555555</v>
      </c>
      <c r="E12" s="57"/>
      <c r="F12" s="48">
        <v>0.42638888888888887</v>
      </c>
      <c r="G12" s="57"/>
      <c r="H12" s="56">
        <f t="shared" si="0"/>
        <v>2.083333333333387E-2</v>
      </c>
      <c r="I12" s="51">
        <v>2.0833333333333332E-2</v>
      </c>
      <c r="J12" s="52">
        <f t="shared" si="1"/>
        <v>5.377642775528102E-16</v>
      </c>
      <c r="K12" s="57"/>
      <c r="L12" s="53">
        <f t="shared" si="2"/>
        <v>-11.999999999990708</v>
      </c>
      <c r="M12" s="53">
        <f t="shared" si="3"/>
        <v>0</v>
      </c>
      <c r="N12" s="2"/>
      <c r="O12" s="24">
        <v>192.59</v>
      </c>
      <c r="P12" s="25">
        <v>8</v>
      </c>
      <c r="Q12" s="2"/>
      <c r="R12" s="26">
        <v>182.64</v>
      </c>
      <c r="S12" s="25">
        <v>4</v>
      </c>
      <c r="T12" s="2"/>
      <c r="U12" s="54">
        <f t="shared" si="4"/>
        <v>387.23</v>
      </c>
      <c r="W12" s="42">
        <v>7</v>
      </c>
      <c r="X12" s="2"/>
    </row>
    <row r="13" spans="1:26" s="9" customFormat="1" ht="18" customHeight="1" x14ac:dyDescent="0.2">
      <c r="A13" s="46">
        <v>6</v>
      </c>
      <c r="B13" s="47" t="s">
        <v>36</v>
      </c>
      <c r="C13" s="46" t="s">
        <v>30</v>
      </c>
      <c r="D13" s="48">
        <v>0.391666666666667</v>
      </c>
      <c r="E13" s="25"/>
      <c r="F13" s="48">
        <v>0.41197916666666662</v>
      </c>
      <c r="G13" s="59"/>
      <c r="H13" s="56">
        <f t="shared" si="0"/>
        <v>2.0312499999999623E-2</v>
      </c>
      <c r="I13" s="51">
        <v>2.0833333333333332E-2</v>
      </c>
      <c r="J13" s="58">
        <f t="shared" si="1"/>
        <v>5.2083333333370965E-4</v>
      </c>
      <c r="K13" s="59"/>
      <c r="L13" s="60">
        <f t="shared" si="2"/>
        <v>-2.9999999999934972</v>
      </c>
      <c r="M13" s="60">
        <f t="shared" si="3"/>
        <v>0</v>
      </c>
      <c r="N13" s="25"/>
      <c r="O13" s="24">
        <v>203.38</v>
      </c>
      <c r="P13" s="25">
        <v>0</v>
      </c>
      <c r="Q13" s="25"/>
      <c r="R13" s="26">
        <v>203.35</v>
      </c>
      <c r="S13" s="25">
        <v>0</v>
      </c>
      <c r="T13" s="25"/>
      <c r="U13" s="54">
        <f t="shared" si="4"/>
        <v>406.73</v>
      </c>
      <c r="V13" s="27"/>
      <c r="W13" s="42">
        <v>8</v>
      </c>
      <c r="X13" s="61"/>
    </row>
    <row r="14" spans="1:26" s="9" customFormat="1" ht="18" customHeight="1" x14ac:dyDescent="0.2">
      <c r="A14" s="46">
        <v>31</v>
      </c>
      <c r="B14" s="47" t="s">
        <v>56</v>
      </c>
      <c r="C14" s="46" t="s">
        <v>30</v>
      </c>
      <c r="D14" s="48">
        <v>0.54722222222222205</v>
      </c>
      <c r="E14" s="45"/>
      <c r="F14" s="49">
        <v>0.56770833333333337</v>
      </c>
      <c r="G14" s="45"/>
      <c r="H14" s="50">
        <f t="shared" si="0"/>
        <v>2.0486111111111316E-2</v>
      </c>
      <c r="I14" s="51">
        <v>2.0833333333333332E-2</v>
      </c>
      <c r="J14" s="52">
        <f t="shared" si="1"/>
        <v>3.4722222222201629E-4</v>
      </c>
      <c r="K14" s="45"/>
      <c r="L14" s="53">
        <f t="shared" si="2"/>
        <v>-6.0000000000035589</v>
      </c>
      <c r="M14" s="53">
        <f t="shared" si="3"/>
        <v>0</v>
      </c>
      <c r="N14" s="45"/>
      <c r="O14" s="24">
        <v>198.51</v>
      </c>
      <c r="P14" s="25">
        <v>8</v>
      </c>
      <c r="Q14" s="45"/>
      <c r="R14" s="26">
        <v>197.11</v>
      </c>
      <c r="S14" s="25">
        <v>4</v>
      </c>
      <c r="T14" s="45"/>
      <c r="U14" s="54">
        <f t="shared" si="4"/>
        <v>407.62</v>
      </c>
      <c r="V14" s="45"/>
      <c r="W14" s="11">
        <v>9</v>
      </c>
      <c r="X14" s="45"/>
      <c r="Y14" s="45"/>
      <c r="Z14" s="45"/>
    </row>
    <row r="15" spans="1:26" s="9" customFormat="1" ht="18" customHeight="1" x14ac:dyDescent="0.2">
      <c r="A15" s="46">
        <v>30</v>
      </c>
      <c r="B15" s="47" t="s">
        <v>55</v>
      </c>
      <c r="C15" s="46" t="s">
        <v>30</v>
      </c>
      <c r="D15" s="48">
        <v>0.54444444444444395</v>
      </c>
      <c r="E15" s="45"/>
      <c r="F15" s="49">
        <v>0.56545138888888891</v>
      </c>
      <c r="G15" s="45"/>
      <c r="H15" s="50">
        <f t="shared" si="0"/>
        <v>2.1006944444444953E-2</v>
      </c>
      <c r="I15" s="51">
        <v>2.0833333333333332E-2</v>
      </c>
      <c r="J15" s="52">
        <f t="shared" si="1"/>
        <v>1.736111111116205E-4</v>
      </c>
      <c r="K15" s="45"/>
      <c r="L15" s="53">
        <f t="shared" si="2"/>
        <v>-8.9999999999911982</v>
      </c>
      <c r="M15" s="53">
        <f t="shared" si="3"/>
        <v>0</v>
      </c>
      <c r="N15" s="45"/>
      <c r="O15" s="24">
        <v>210.32</v>
      </c>
      <c r="P15" s="25">
        <v>8</v>
      </c>
      <c r="Q15" s="45"/>
      <c r="R15" s="26">
        <v>197.74</v>
      </c>
      <c r="S15" s="25">
        <v>4</v>
      </c>
      <c r="T15" s="45"/>
      <c r="U15" s="54">
        <f t="shared" si="4"/>
        <v>420.06</v>
      </c>
      <c r="V15" s="45"/>
      <c r="W15" s="42">
        <v>10</v>
      </c>
      <c r="X15" s="45"/>
      <c r="Y15" s="45"/>
      <c r="Z15" s="45"/>
    </row>
    <row r="16" spans="1:26" s="9" customFormat="1" ht="18" customHeight="1" x14ac:dyDescent="0.2">
      <c r="A16" s="46">
        <v>54</v>
      </c>
      <c r="B16" s="47" t="s">
        <v>76</v>
      </c>
      <c r="C16" s="46" t="s">
        <v>30</v>
      </c>
      <c r="D16" s="48">
        <v>0.69722222222223296</v>
      </c>
      <c r="E16" s="45"/>
      <c r="F16" s="49">
        <v>0.71747685185185184</v>
      </c>
      <c r="G16" s="45"/>
      <c r="H16" s="50">
        <f t="shared" si="0"/>
        <v>2.0254629629618881E-2</v>
      </c>
      <c r="I16" s="51">
        <v>2.0833333333333332E-2</v>
      </c>
      <c r="J16" s="52">
        <f t="shared" si="1"/>
        <v>5.7870370371445115E-4</v>
      </c>
      <c r="K16" s="45"/>
      <c r="L16" s="53">
        <f t="shared" si="2"/>
        <v>-1.9999999998142841</v>
      </c>
      <c r="M16" s="53">
        <f t="shared" si="3"/>
        <v>0</v>
      </c>
      <c r="N16" s="45"/>
      <c r="O16" s="24">
        <v>195.37</v>
      </c>
      <c r="P16" s="25">
        <v>12</v>
      </c>
      <c r="Q16" s="45"/>
      <c r="R16" s="26">
        <v>201.23</v>
      </c>
      <c r="S16" s="25">
        <v>20</v>
      </c>
      <c r="T16" s="45"/>
      <c r="U16" s="54">
        <f t="shared" si="4"/>
        <v>428.6</v>
      </c>
      <c r="V16" s="45"/>
      <c r="W16" s="42">
        <v>11</v>
      </c>
      <c r="X16" s="45"/>
      <c r="Y16" s="45"/>
      <c r="Z16" s="45"/>
    </row>
    <row r="17" spans="1:23" s="45" customFormat="1" ht="18" customHeight="1" x14ac:dyDescent="0.2">
      <c r="A17" s="46">
        <v>51</v>
      </c>
      <c r="B17" s="47" t="s">
        <v>73</v>
      </c>
      <c r="C17" s="46" t="s">
        <v>30</v>
      </c>
      <c r="D17" s="48">
        <v>0.68906250000000002</v>
      </c>
      <c r="F17" s="49">
        <v>0.70983796296296298</v>
      </c>
      <c r="H17" s="50">
        <f t="shared" si="0"/>
        <v>2.0775462962962954E-2</v>
      </c>
      <c r="I17" s="51">
        <v>2.0833333333333332E-2</v>
      </c>
      <c r="J17" s="52">
        <f t="shared" si="1"/>
        <v>5.787037037037826E-5</v>
      </c>
      <c r="L17" s="53">
        <f t="shared" si="2"/>
        <v>-10.999999999999865</v>
      </c>
      <c r="M17" s="53">
        <f t="shared" si="3"/>
        <v>0</v>
      </c>
      <c r="O17" s="24">
        <v>227.42</v>
      </c>
      <c r="P17" s="25">
        <v>0</v>
      </c>
      <c r="R17" s="26">
        <v>202.46</v>
      </c>
      <c r="S17" s="25">
        <v>0</v>
      </c>
      <c r="U17" s="54">
        <f t="shared" si="4"/>
        <v>429.88</v>
      </c>
      <c r="W17" s="11">
        <v>12</v>
      </c>
    </row>
    <row r="18" spans="1:23" s="45" customFormat="1" ht="18" customHeight="1" x14ac:dyDescent="0.2">
      <c r="A18" s="46">
        <v>44</v>
      </c>
      <c r="B18" s="47" t="s">
        <v>67</v>
      </c>
      <c r="C18" s="46" t="s">
        <v>30</v>
      </c>
      <c r="D18" s="48">
        <v>0.62777777777778399</v>
      </c>
      <c r="F18" s="49">
        <v>0.6489583333333333</v>
      </c>
      <c r="H18" s="50">
        <f t="shared" si="0"/>
        <v>2.1180555555549319E-2</v>
      </c>
      <c r="I18" s="51">
        <v>2.0833333333333332E-2</v>
      </c>
      <c r="J18" s="52">
        <f t="shared" si="1"/>
        <v>3.4722222221598639E-4</v>
      </c>
      <c r="L18" s="53">
        <f t="shared" si="2"/>
        <v>-6.0000000001077556</v>
      </c>
      <c r="M18" s="53">
        <f t="shared" si="3"/>
        <v>0</v>
      </c>
      <c r="O18" s="24">
        <v>229.53</v>
      </c>
      <c r="P18" s="25">
        <v>4</v>
      </c>
      <c r="R18" s="26">
        <v>209.51</v>
      </c>
      <c r="S18" s="25">
        <v>0</v>
      </c>
      <c r="U18" s="54">
        <f t="shared" si="4"/>
        <v>443.03999999999996</v>
      </c>
      <c r="W18" s="42">
        <v>13</v>
      </c>
    </row>
    <row r="19" spans="1:23" s="45" customFormat="1" ht="18" customHeight="1" x14ac:dyDescent="0.2">
      <c r="A19" s="46">
        <v>29</v>
      </c>
      <c r="B19" s="47" t="s">
        <v>54</v>
      </c>
      <c r="C19" s="46" t="s">
        <v>30</v>
      </c>
      <c r="D19" s="48">
        <v>0.54375000000000007</v>
      </c>
      <c r="F19" s="49">
        <v>0.56423611111111105</v>
      </c>
      <c r="H19" s="50">
        <f t="shared" si="0"/>
        <v>2.0486111111110983E-2</v>
      </c>
      <c r="I19" s="51">
        <v>2.0833333333333332E-2</v>
      </c>
      <c r="J19" s="52">
        <f t="shared" si="1"/>
        <v>3.4722222222234936E-4</v>
      </c>
      <c r="L19" s="53">
        <f t="shared" si="2"/>
        <v>-5.9999999999978035</v>
      </c>
      <c r="M19" s="53">
        <f t="shared" si="3"/>
        <v>0</v>
      </c>
      <c r="O19" s="24">
        <v>246.74</v>
      </c>
      <c r="P19" s="25">
        <v>4</v>
      </c>
      <c r="R19" s="26">
        <v>228.25399999999999</v>
      </c>
      <c r="S19" s="25">
        <v>4</v>
      </c>
      <c r="U19" s="54">
        <f t="shared" si="4"/>
        <v>482.99400000000003</v>
      </c>
      <c r="W19" s="42">
        <v>14</v>
      </c>
    </row>
    <row r="20" spans="1:23" s="45" customFormat="1" ht="18" customHeight="1" x14ac:dyDescent="0.2">
      <c r="A20" s="46">
        <v>49</v>
      </c>
      <c r="B20" s="47" t="s">
        <v>72</v>
      </c>
      <c r="C20" s="46" t="s">
        <v>30</v>
      </c>
      <c r="D20" s="48">
        <v>0.64166666666667405</v>
      </c>
      <c r="F20" s="49">
        <v>0.66267361111111112</v>
      </c>
      <c r="H20" s="50">
        <f t="shared" si="0"/>
        <v>2.100694444443707E-2</v>
      </c>
      <c r="I20" s="51">
        <v>2.0833333333333332E-2</v>
      </c>
      <c r="J20" s="52">
        <f t="shared" si="1"/>
        <v>1.7361111110373792E-4</v>
      </c>
      <c r="L20" s="53">
        <f t="shared" si="2"/>
        <v>-9.0000000001274092</v>
      </c>
      <c r="M20" s="53">
        <f t="shared" si="3"/>
        <v>0</v>
      </c>
      <c r="O20" s="24">
        <v>252.37</v>
      </c>
      <c r="P20" s="25">
        <v>0</v>
      </c>
      <c r="R20" s="26">
        <v>234.03</v>
      </c>
      <c r="S20" s="25">
        <v>0</v>
      </c>
      <c r="U20" s="54">
        <f t="shared" si="4"/>
        <v>486.4</v>
      </c>
      <c r="W20" s="11">
        <v>15</v>
      </c>
    </row>
    <row r="21" spans="1:23" x14ac:dyDescent="0.25">
      <c r="U21" s="1"/>
    </row>
    <row r="22" spans="1:23" x14ac:dyDescent="0.25">
      <c r="U22" s="1"/>
    </row>
  </sheetData>
  <sortState ref="A6:Z20">
    <sortCondition ref="U6:U20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ADE0-72DE-4046-AA37-1062E2CD0011}">
  <dimension ref="A1:W8"/>
  <sheetViews>
    <sheetView workbookViewId="0"/>
  </sheetViews>
  <sheetFormatPr defaultRowHeight="15" x14ac:dyDescent="0.25"/>
  <cols>
    <col min="1" max="1" width="4.5703125" style="29" customWidth="1"/>
    <col min="2" max="2" width="16.85546875" style="33" customWidth="1"/>
    <col min="3" max="3" width="6.5703125" style="29" customWidth="1"/>
    <col min="4" max="4" width="9.140625" style="34"/>
    <col min="5" max="5" width="1.7109375" customWidth="1"/>
    <col min="6" max="6" width="9.140625" style="34"/>
    <col min="7" max="7" width="1.140625" customWidth="1"/>
    <col min="8" max="9" width="0" hidden="1" customWidth="1"/>
    <col min="10" max="10" width="8.7109375" hidden="1" customWidth="1"/>
    <col min="11" max="11" width="1.42578125" hidden="1" customWidth="1"/>
    <col min="12" max="12" width="5.5703125" hidden="1" customWidth="1"/>
    <col min="14" max="14" width="1.42578125" customWidth="1"/>
    <col min="15" max="15" width="13" customWidth="1"/>
    <col min="16" max="16" width="10.28515625" customWidth="1"/>
    <col min="17" max="17" width="1.140625" customWidth="1"/>
    <col min="18" max="18" width="13" customWidth="1"/>
    <col min="19" max="19" width="14.28515625" customWidth="1"/>
    <col min="20" max="20" width="1.5703125" customWidth="1"/>
    <col min="22" max="22" width="1.85546875" customWidth="1"/>
    <col min="23" max="23" width="9.140625" style="29"/>
  </cols>
  <sheetData>
    <row r="1" spans="1:23" s="2" customFormat="1" ht="15" customHeight="1" x14ac:dyDescent="0.2">
      <c r="A1" s="11"/>
      <c r="B1" s="30"/>
      <c r="C1" s="11"/>
      <c r="D1" s="38"/>
      <c r="E1" s="12" t="s">
        <v>0</v>
      </c>
      <c r="F1" s="36"/>
      <c r="G1" s="13"/>
      <c r="H1" s="14" t="s">
        <v>1</v>
      </c>
      <c r="I1" s="14" t="s">
        <v>2</v>
      </c>
      <c r="J1" s="14" t="s">
        <v>3</v>
      </c>
      <c r="K1" s="15"/>
      <c r="L1" s="16" t="s">
        <v>4</v>
      </c>
      <c r="M1" s="16"/>
      <c r="N1" s="3"/>
      <c r="O1" s="17"/>
      <c r="P1" s="18" t="s">
        <v>5</v>
      </c>
      <c r="Q1" s="3"/>
      <c r="R1" s="19"/>
      <c r="S1" s="18" t="s">
        <v>6</v>
      </c>
      <c r="T1" s="3"/>
      <c r="U1" s="20" t="s">
        <v>7</v>
      </c>
      <c r="V1" s="20"/>
      <c r="W1" s="21" t="s">
        <v>8</v>
      </c>
    </row>
    <row r="2" spans="1:23" s="2" customFormat="1" ht="15" customHeight="1" x14ac:dyDescent="0.2">
      <c r="A2" s="8"/>
      <c r="B2" s="31"/>
      <c r="C2" s="8"/>
      <c r="D2" s="39"/>
      <c r="E2" s="4"/>
      <c r="F2" s="35"/>
      <c r="G2" s="4"/>
      <c r="H2" s="5" t="s">
        <v>9</v>
      </c>
      <c r="I2" s="5" t="s">
        <v>10</v>
      </c>
      <c r="J2" s="5" t="s">
        <v>11</v>
      </c>
      <c r="K2" s="6"/>
      <c r="L2" s="7" t="s">
        <v>12</v>
      </c>
      <c r="M2" s="7" t="s">
        <v>13</v>
      </c>
      <c r="N2" s="3"/>
      <c r="O2" s="22" t="s">
        <v>10</v>
      </c>
      <c r="P2" s="23" t="s">
        <v>14</v>
      </c>
      <c r="Q2" s="3"/>
      <c r="R2" s="22" t="s">
        <v>10</v>
      </c>
      <c r="S2" s="23" t="s">
        <v>15</v>
      </c>
      <c r="T2" s="3"/>
      <c r="U2" s="20" t="s">
        <v>14</v>
      </c>
      <c r="V2" s="20"/>
      <c r="W2" s="21" t="s">
        <v>16</v>
      </c>
    </row>
    <row r="3" spans="1:23" s="2" customFormat="1" ht="15" customHeight="1" x14ac:dyDescent="0.2">
      <c r="A3" s="21" t="s">
        <v>17</v>
      </c>
      <c r="B3" s="32" t="s">
        <v>18</v>
      </c>
      <c r="C3" s="8" t="s">
        <v>19</v>
      </c>
      <c r="D3" s="35" t="s">
        <v>20</v>
      </c>
      <c r="E3" s="4"/>
      <c r="F3" s="35" t="s">
        <v>21</v>
      </c>
      <c r="G3" s="4"/>
      <c r="H3" s="5"/>
      <c r="I3" s="5"/>
      <c r="J3" s="5"/>
      <c r="K3" s="6"/>
      <c r="L3" s="7"/>
      <c r="M3" s="7" t="s">
        <v>14</v>
      </c>
      <c r="N3" s="3"/>
      <c r="O3" s="22" t="s">
        <v>22</v>
      </c>
      <c r="P3" s="8" t="s">
        <v>23</v>
      </c>
      <c r="Q3" s="3"/>
      <c r="R3" s="22" t="s">
        <v>22</v>
      </c>
      <c r="S3" s="23" t="s">
        <v>23</v>
      </c>
      <c r="T3" s="3"/>
      <c r="U3" s="20" t="s">
        <v>24</v>
      </c>
      <c r="V3" s="20"/>
      <c r="W3" s="21"/>
    </row>
    <row r="4" spans="1:23" s="2" customFormat="1" ht="15" customHeight="1" x14ac:dyDescent="0.2">
      <c r="A4" s="8"/>
      <c r="B4" s="31"/>
      <c r="C4" s="8"/>
      <c r="D4" s="35" t="s">
        <v>10</v>
      </c>
      <c r="E4" s="4"/>
      <c r="F4" s="35" t="s">
        <v>10</v>
      </c>
      <c r="G4" s="4"/>
      <c r="H4" s="5"/>
      <c r="I4" s="5"/>
      <c r="J4" s="5"/>
      <c r="K4" s="6"/>
      <c r="L4" s="7"/>
      <c r="M4" s="7" t="s">
        <v>24</v>
      </c>
      <c r="N4" s="3"/>
      <c r="O4" s="22" t="s">
        <v>25</v>
      </c>
      <c r="P4" s="8" t="s">
        <v>26</v>
      </c>
      <c r="Q4" s="3"/>
      <c r="R4" s="22" t="s">
        <v>25</v>
      </c>
      <c r="S4" s="23" t="s">
        <v>26</v>
      </c>
      <c r="T4" s="3"/>
      <c r="U4" s="20"/>
      <c r="V4" s="20"/>
      <c r="W4" s="21"/>
    </row>
    <row r="6" spans="1:23" s="45" customFormat="1" ht="24.75" customHeight="1" x14ac:dyDescent="0.2">
      <c r="A6" s="46">
        <v>53</v>
      </c>
      <c r="B6" s="47" t="s">
        <v>75</v>
      </c>
      <c r="C6" s="46" t="s">
        <v>83</v>
      </c>
      <c r="D6" s="48">
        <v>0.69444444444445497</v>
      </c>
      <c r="F6" s="49">
        <v>0.71545138888888893</v>
      </c>
      <c r="H6" s="50">
        <f>F6-D6</f>
        <v>2.1006944444433961E-2</v>
      </c>
      <c r="I6" s="51">
        <v>2.0833333333333332E-2</v>
      </c>
      <c r="J6" s="52">
        <f>ABS(H6-I6)</f>
        <v>1.736111111006293E-4</v>
      </c>
      <c r="L6" s="53">
        <f>(J6*24*60*60-60)*0.2</f>
        <v>-9.0000000001811262</v>
      </c>
      <c r="M6" s="53">
        <f>IF((L6&lt;0),0,L6)</f>
        <v>0</v>
      </c>
      <c r="O6" s="24">
        <v>201.73</v>
      </c>
      <c r="P6" s="25">
        <v>4</v>
      </c>
      <c r="R6" s="26">
        <v>198.57</v>
      </c>
      <c r="S6" s="25">
        <v>8</v>
      </c>
      <c r="U6" s="54">
        <f>M6+(+O6+P6)+(R6+S6)</f>
        <v>412.29999999999995</v>
      </c>
      <c r="W6" s="42">
        <v>1</v>
      </c>
    </row>
    <row r="7" spans="1:23" x14ac:dyDescent="0.25">
      <c r="U7" s="1"/>
    </row>
    <row r="8" spans="1:23" x14ac:dyDescent="0.25">
      <c r="U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37F8-CD0E-4406-B517-18D151BDBEC8}">
  <dimension ref="A1:Z19"/>
  <sheetViews>
    <sheetView workbookViewId="0"/>
  </sheetViews>
  <sheetFormatPr defaultRowHeight="12.75" x14ac:dyDescent="0.2"/>
  <cols>
    <col min="1" max="1" width="4.5703125" style="42" customWidth="1"/>
    <col min="2" max="2" width="21.140625" style="43" customWidth="1"/>
    <col min="3" max="3" width="9.140625" style="42"/>
    <col min="4" max="4" width="9.28515625" style="44" bestFit="1" customWidth="1"/>
    <col min="5" max="5" width="1.7109375" style="45" customWidth="1"/>
    <col min="6" max="6" width="9.28515625" style="44" bestFit="1" customWidth="1"/>
    <col min="7" max="7" width="1.140625" style="45" customWidth="1"/>
    <col min="8" max="9" width="0" style="45" hidden="1" customWidth="1"/>
    <col min="10" max="10" width="8.7109375" style="45" hidden="1" customWidth="1"/>
    <col min="11" max="11" width="1.42578125" style="45" hidden="1" customWidth="1"/>
    <col min="12" max="12" width="5.5703125" style="45" hidden="1" customWidth="1"/>
    <col min="13" max="13" width="7.85546875" style="45" customWidth="1"/>
    <col min="14" max="14" width="1" style="45" customWidth="1"/>
    <col min="15" max="15" width="13" style="45" customWidth="1"/>
    <col min="16" max="16" width="10.42578125" style="45" customWidth="1"/>
    <col min="17" max="17" width="1.28515625" style="45" customWidth="1"/>
    <col min="18" max="18" width="13" style="45" customWidth="1"/>
    <col min="19" max="19" width="10.140625" style="45" customWidth="1"/>
    <col min="20" max="20" width="1.85546875" style="45" customWidth="1"/>
    <col min="21" max="21" width="11.7109375" style="45" bestFit="1" customWidth="1"/>
    <col min="22" max="22" width="1.42578125" style="45" customWidth="1"/>
    <col min="23" max="23" width="5.5703125" style="42" customWidth="1"/>
    <col min="24" max="16384" width="9.140625" style="45"/>
  </cols>
  <sheetData>
    <row r="1" spans="1:26" s="2" customFormat="1" ht="15" customHeight="1" x14ac:dyDescent="0.2">
      <c r="A1" s="11"/>
      <c r="B1" s="30"/>
      <c r="C1" s="11"/>
      <c r="D1" s="41"/>
      <c r="E1" s="12" t="s">
        <v>0</v>
      </c>
      <c r="F1" s="36"/>
      <c r="G1" s="13"/>
      <c r="H1" s="14" t="s">
        <v>1</v>
      </c>
      <c r="I1" s="14" t="s">
        <v>2</v>
      </c>
      <c r="J1" s="14" t="s">
        <v>3</v>
      </c>
      <c r="K1" s="15"/>
      <c r="L1" s="16" t="s">
        <v>4</v>
      </c>
      <c r="M1" s="16"/>
      <c r="N1" s="3"/>
      <c r="O1" s="17"/>
      <c r="P1" s="18" t="s">
        <v>5</v>
      </c>
      <c r="Q1" s="3"/>
      <c r="R1" s="19"/>
      <c r="S1" s="18" t="s">
        <v>6</v>
      </c>
      <c r="T1" s="3"/>
      <c r="U1" s="20" t="s">
        <v>7</v>
      </c>
      <c r="V1" s="20"/>
      <c r="W1" s="21" t="s">
        <v>8</v>
      </c>
    </row>
    <row r="2" spans="1:26" s="2" customFormat="1" ht="15" customHeight="1" x14ac:dyDescent="0.2">
      <c r="A2" s="8"/>
      <c r="B2" s="31"/>
      <c r="C2" s="8"/>
      <c r="D2" s="35"/>
      <c r="E2" s="4"/>
      <c r="F2" s="35"/>
      <c r="G2" s="4"/>
      <c r="H2" s="5" t="s">
        <v>9</v>
      </c>
      <c r="I2" s="5" t="s">
        <v>10</v>
      </c>
      <c r="J2" s="5" t="s">
        <v>11</v>
      </c>
      <c r="K2" s="6"/>
      <c r="L2" s="7" t="s">
        <v>12</v>
      </c>
      <c r="M2" s="7" t="s">
        <v>13</v>
      </c>
      <c r="N2" s="3"/>
      <c r="O2" s="22" t="s">
        <v>10</v>
      </c>
      <c r="P2" s="23" t="s">
        <v>14</v>
      </c>
      <c r="Q2" s="3"/>
      <c r="R2" s="22" t="s">
        <v>10</v>
      </c>
      <c r="S2" s="23" t="s">
        <v>15</v>
      </c>
      <c r="T2" s="3"/>
      <c r="U2" s="20" t="s">
        <v>14</v>
      </c>
      <c r="V2" s="20"/>
      <c r="W2" s="21" t="s">
        <v>16</v>
      </c>
    </row>
    <row r="3" spans="1:26" s="2" customFormat="1" ht="15" customHeight="1" x14ac:dyDescent="0.2">
      <c r="A3" s="21" t="s">
        <v>17</v>
      </c>
      <c r="B3" s="32" t="s">
        <v>18</v>
      </c>
      <c r="C3" s="8" t="s">
        <v>19</v>
      </c>
      <c r="D3" s="35" t="s">
        <v>20</v>
      </c>
      <c r="E3" s="4"/>
      <c r="F3" s="35" t="s">
        <v>21</v>
      </c>
      <c r="G3" s="4"/>
      <c r="H3" s="5"/>
      <c r="I3" s="5"/>
      <c r="J3" s="5"/>
      <c r="K3" s="6"/>
      <c r="L3" s="7"/>
      <c r="M3" s="7" t="s">
        <v>14</v>
      </c>
      <c r="N3" s="3"/>
      <c r="O3" s="22" t="s">
        <v>22</v>
      </c>
      <c r="P3" s="8" t="s">
        <v>23</v>
      </c>
      <c r="Q3" s="3"/>
      <c r="R3" s="22" t="s">
        <v>22</v>
      </c>
      <c r="S3" s="23" t="s">
        <v>23</v>
      </c>
      <c r="T3" s="3"/>
      <c r="U3" s="20" t="s">
        <v>24</v>
      </c>
      <c r="V3" s="20"/>
      <c r="W3" s="21"/>
    </row>
    <row r="4" spans="1:26" s="2" customFormat="1" ht="15" customHeight="1" x14ac:dyDescent="0.2">
      <c r="A4" s="8"/>
      <c r="B4" s="31"/>
      <c r="C4" s="8"/>
      <c r="D4" s="35" t="s">
        <v>10</v>
      </c>
      <c r="E4" s="4"/>
      <c r="F4" s="35" t="s">
        <v>10</v>
      </c>
      <c r="G4" s="4"/>
      <c r="H4" s="5"/>
      <c r="I4" s="5"/>
      <c r="J4" s="5"/>
      <c r="K4" s="6"/>
      <c r="L4" s="7"/>
      <c r="M4" s="7" t="s">
        <v>24</v>
      </c>
      <c r="N4" s="3"/>
      <c r="O4" s="22" t="s">
        <v>25</v>
      </c>
      <c r="P4" s="8" t="s">
        <v>26</v>
      </c>
      <c r="Q4" s="3"/>
      <c r="R4" s="22" t="s">
        <v>25</v>
      </c>
      <c r="S4" s="23" t="s">
        <v>26</v>
      </c>
      <c r="T4" s="3"/>
      <c r="U4" s="20"/>
      <c r="V4" s="20"/>
      <c r="W4" s="21"/>
    </row>
    <row r="6" spans="1:26" ht="26.25" customHeight="1" x14ac:dyDescent="0.2">
      <c r="A6" s="46">
        <v>18</v>
      </c>
      <c r="B6" s="47" t="s">
        <v>44</v>
      </c>
      <c r="C6" s="46" t="s">
        <v>28</v>
      </c>
      <c r="D6" s="48">
        <v>0.46111111111111103</v>
      </c>
      <c r="E6" s="57"/>
      <c r="F6" s="55">
        <v>0.48206018518518517</v>
      </c>
      <c r="G6" s="57"/>
      <c r="H6" s="56">
        <f t="shared" ref="H6:H18" si="0">F6-D6</f>
        <v>2.0949074074074148E-2</v>
      </c>
      <c r="I6" s="51">
        <v>2.0833333333333332E-2</v>
      </c>
      <c r="J6" s="52">
        <f t="shared" ref="J6:J18" si="1">ABS(H6-I6)</f>
        <v>1.157407407408155E-4</v>
      </c>
      <c r="K6" s="57"/>
      <c r="L6" s="53">
        <f t="shared" ref="L6:L18" si="2">(J6*24*60*60-60)*0.2</f>
        <v>-9.9999999999987086</v>
      </c>
      <c r="M6" s="53">
        <f t="shared" ref="M6:M18" si="3">IF((L6&lt;0),0,L6)</f>
        <v>0</v>
      </c>
      <c r="N6" s="2"/>
      <c r="O6" s="24">
        <v>168.85</v>
      </c>
      <c r="P6" s="25">
        <v>4</v>
      </c>
      <c r="Q6" s="2"/>
      <c r="R6" s="26">
        <v>163.36000000000001</v>
      </c>
      <c r="S6" s="25">
        <v>4</v>
      </c>
      <c r="T6" s="2"/>
      <c r="U6" s="54">
        <f t="shared" ref="U6:U18" si="4">M6+(+O6+P6)+(R6+S6)</f>
        <v>340.21000000000004</v>
      </c>
      <c r="V6" s="9"/>
      <c r="W6" s="10">
        <v>1</v>
      </c>
      <c r="X6" s="2"/>
      <c r="Y6" s="9"/>
      <c r="Z6" s="37"/>
    </row>
    <row r="7" spans="1:26" ht="26.25" customHeight="1" x14ac:dyDescent="0.2">
      <c r="A7" s="46">
        <v>1</v>
      </c>
      <c r="B7" s="47" t="s">
        <v>27</v>
      </c>
      <c r="C7" s="46" t="s">
        <v>28</v>
      </c>
      <c r="D7" s="48">
        <v>0.38055555555555554</v>
      </c>
      <c r="E7" s="57"/>
      <c r="F7" s="48">
        <v>0.40138888888888885</v>
      </c>
      <c r="G7" s="57"/>
      <c r="H7" s="56">
        <f t="shared" si="0"/>
        <v>2.0833333333333315E-2</v>
      </c>
      <c r="I7" s="51">
        <v>2.0833333333333332E-2</v>
      </c>
      <c r="J7" s="52">
        <f t="shared" si="1"/>
        <v>1.7347234759768071E-17</v>
      </c>
      <c r="K7" s="57"/>
      <c r="L7" s="53">
        <f t="shared" si="2"/>
        <v>-11.999999999999702</v>
      </c>
      <c r="M7" s="53">
        <f t="shared" si="3"/>
        <v>0</v>
      </c>
      <c r="N7" s="2"/>
      <c r="O7" s="24">
        <v>176.82</v>
      </c>
      <c r="P7" s="25">
        <v>0</v>
      </c>
      <c r="Q7" s="2"/>
      <c r="R7" s="26">
        <v>171.63</v>
      </c>
      <c r="S7" s="25">
        <v>0</v>
      </c>
      <c r="T7" s="2"/>
      <c r="U7" s="54">
        <f t="shared" si="4"/>
        <v>348.45</v>
      </c>
      <c r="V7" s="9"/>
      <c r="W7" s="10">
        <v>2</v>
      </c>
      <c r="X7" s="2"/>
      <c r="Y7" s="9"/>
      <c r="Z7" s="9"/>
    </row>
    <row r="8" spans="1:26" ht="26.25" customHeight="1" x14ac:dyDescent="0.2">
      <c r="A8" s="46">
        <v>40</v>
      </c>
      <c r="B8" s="47" t="s">
        <v>64</v>
      </c>
      <c r="C8" s="46" t="s">
        <v>28</v>
      </c>
      <c r="D8" s="48">
        <v>0.61666666666667203</v>
      </c>
      <c r="F8" s="49">
        <v>0.63750000000000007</v>
      </c>
      <c r="H8" s="50">
        <f t="shared" si="0"/>
        <v>2.0833333333328041E-2</v>
      </c>
      <c r="I8" s="51">
        <v>2.0833333333333332E-2</v>
      </c>
      <c r="J8" s="52">
        <f t="shared" si="1"/>
        <v>5.2909066017292616E-15</v>
      </c>
      <c r="L8" s="53">
        <f t="shared" si="2"/>
        <v>-11.999999999908574</v>
      </c>
      <c r="M8" s="53">
        <f t="shared" si="3"/>
        <v>0</v>
      </c>
      <c r="O8" s="24">
        <v>177.68</v>
      </c>
      <c r="P8" s="25">
        <v>4</v>
      </c>
      <c r="R8" s="26">
        <v>171.18</v>
      </c>
      <c r="S8" s="25">
        <v>0</v>
      </c>
      <c r="U8" s="54">
        <f t="shared" si="4"/>
        <v>352.86</v>
      </c>
      <c r="W8" s="42">
        <v>3</v>
      </c>
    </row>
    <row r="9" spans="1:26" ht="26.25" customHeight="1" x14ac:dyDescent="0.2">
      <c r="A9" s="46">
        <v>16</v>
      </c>
      <c r="B9" s="47" t="s">
        <v>42</v>
      </c>
      <c r="C9" s="46" t="s">
        <v>28</v>
      </c>
      <c r="D9" s="48">
        <v>0.45555555555555499</v>
      </c>
      <c r="E9" s="57"/>
      <c r="F9" s="55">
        <v>0.4763310185185185</v>
      </c>
      <c r="G9" s="57"/>
      <c r="H9" s="56">
        <f t="shared" si="0"/>
        <v>2.0775462962963509E-2</v>
      </c>
      <c r="I9" s="51">
        <v>2.0833333333333332E-2</v>
      </c>
      <c r="J9" s="58">
        <f t="shared" si="1"/>
        <v>5.7870370369823149E-5</v>
      </c>
      <c r="K9" s="59"/>
      <c r="L9" s="60">
        <f t="shared" si="2"/>
        <v>-11.000000000009457</v>
      </c>
      <c r="M9" s="53">
        <f t="shared" si="3"/>
        <v>0</v>
      </c>
      <c r="N9" s="2"/>
      <c r="O9" s="24">
        <v>179.33</v>
      </c>
      <c r="P9" s="25">
        <v>0</v>
      </c>
      <c r="Q9" s="2"/>
      <c r="R9" s="26">
        <v>175.11</v>
      </c>
      <c r="S9" s="25">
        <v>0</v>
      </c>
      <c r="T9" s="2"/>
      <c r="U9" s="54">
        <f t="shared" si="4"/>
        <v>354.44000000000005</v>
      </c>
      <c r="V9" s="9"/>
      <c r="W9" s="10">
        <v>4</v>
      </c>
      <c r="X9" s="28"/>
      <c r="Y9" s="9"/>
      <c r="Z9" s="9"/>
    </row>
    <row r="10" spans="1:26" ht="26.25" customHeight="1" x14ac:dyDescent="0.2">
      <c r="A10" s="46">
        <v>33</v>
      </c>
      <c r="B10" s="47" t="s">
        <v>59</v>
      </c>
      <c r="C10" s="46" t="s">
        <v>28</v>
      </c>
      <c r="D10" s="48">
        <v>0.55833333333333335</v>
      </c>
      <c r="F10" s="49">
        <v>0.57916666666666672</v>
      </c>
      <c r="H10" s="50">
        <f t="shared" si="0"/>
        <v>2.083333333333337E-2</v>
      </c>
      <c r="I10" s="51">
        <v>2.0833333333333332E-2</v>
      </c>
      <c r="J10" s="52">
        <f t="shared" si="1"/>
        <v>3.8163916471489756E-17</v>
      </c>
      <c r="L10" s="53">
        <f t="shared" si="2"/>
        <v>-11.999999999999341</v>
      </c>
      <c r="M10" s="53">
        <f t="shared" si="3"/>
        <v>0</v>
      </c>
      <c r="O10" s="24">
        <v>180.22</v>
      </c>
      <c r="P10" s="25">
        <v>4</v>
      </c>
      <c r="R10" s="26">
        <v>181.33</v>
      </c>
      <c r="S10" s="25">
        <v>8</v>
      </c>
      <c r="U10" s="54">
        <f t="shared" si="4"/>
        <v>373.55</v>
      </c>
      <c r="W10" s="42">
        <v>5</v>
      </c>
    </row>
    <row r="11" spans="1:26" ht="26.25" customHeight="1" x14ac:dyDescent="0.2">
      <c r="A11" s="46">
        <v>24</v>
      </c>
      <c r="B11" s="47" t="s">
        <v>50</v>
      </c>
      <c r="C11" s="46" t="s">
        <v>28</v>
      </c>
      <c r="D11" s="48">
        <v>0.47777777777777702</v>
      </c>
      <c r="F11" s="55">
        <v>0.49866898148148148</v>
      </c>
      <c r="H11" s="56">
        <f t="shared" si="0"/>
        <v>2.0891203703704453E-2</v>
      </c>
      <c r="I11" s="51">
        <v>2.0833333333333332E-2</v>
      </c>
      <c r="J11" s="52">
        <f t="shared" si="1"/>
        <v>5.7870370371120722E-5</v>
      </c>
      <c r="L11" s="53">
        <f t="shared" si="2"/>
        <v>-10.999999999987034</v>
      </c>
      <c r="M11" s="53">
        <f t="shared" si="3"/>
        <v>0</v>
      </c>
      <c r="O11" s="24">
        <v>181.54</v>
      </c>
      <c r="P11" s="25">
        <v>0</v>
      </c>
      <c r="R11" s="26">
        <v>180.13</v>
      </c>
      <c r="S11" s="25">
        <v>12</v>
      </c>
      <c r="U11" s="54">
        <f t="shared" si="4"/>
        <v>373.66999999999996</v>
      </c>
      <c r="W11" s="10">
        <v>6</v>
      </c>
    </row>
    <row r="12" spans="1:26" ht="26.25" customHeight="1" x14ac:dyDescent="0.2">
      <c r="A12" s="46">
        <v>23</v>
      </c>
      <c r="B12" s="47" t="s">
        <v>49</v>
      </c>
      <c r="C12" s="46" t="s">
        <v>28</v>
      </c>
      <c r="D12" s="48">
        <v>0.47499999999999998</v>
      </c>
      <c r="F12" s="55">
        <v>0.49600694444444443</v>
      </c>
      <c r="H12" s="56">
        <f t="shared" si="0"/>
        <v>2.1006944444444453E-2</v>
      </c>
      <c r="I12" s="51">
        <v>2.0833333333333332E-2</v>
      </c>
      <c r="J12" s="52">
        <f t="shared" si="1"/>
        <v>1.736111111111209E-4</v>
      </c>
      <c r="L12" s="53">
        <f t="shared" si="2"/>
        <v>-8.9999999999998312</v>
      </c>
      <c r="M12" s="53">
        <f t="shared" si="3"/>
        <v>0</v>
      </c>
      <c r="O12" s="24">
        <v>198.95</v>
      </c>
      <c r="P12" s="25">
        <v>0</v>
      </c>
      <c r="R12" s="26">
        <v>204.28</v>
      </c>
      <c r="S12" s="25">
        <v>4</v>
      </c>
      <c r="U12" s="54">
        <f t="shared" si="4"/>
        <v>407.23</v>
      </c>
      <c r="W12" s="10">
        <v>7</v>
      </c>
    </row>
    <row r="13" spans="1:26" ht="26.25" customHeight="1" x14ac:dyDescent="0.2">
      <c r="A13" s="46">
        <v>25</v>
      </c>
      <c r="B13" s="47" t="s">
        <v>51</v>
      </c>
      <c r="C13" s="46" t="s">
        <v>28</v>
      </c>
      <c r="D13" s="48">
        <v>0.48055555555555501</v>
      </c>
      <c r="F13" s="55">
        <v>0.50077546296296294</v>
      </c>
      <c r="H13" s="56">
        <f t="shared" si="0"/>
        <v>2.0219907407407922E-2</v>
      </c>
      <c r="I13" s="51">
        <v>2.0833333333333332E-2</v>
      </c>
      <c r="J13" s="52">
        <f t="shared" si="1"/>
        <v>6.1342592592541004E-4</v>
      </c>
      <c r="L13" s="53">
        <f t="shared" si="2"/>
        <v>-1.4000000000089146</v>
      </c>
      <c r="M13" s="53">
        <f t="shared" si="3"/>
        <v>0</v>
      </c>
      <c r="O13" s="24">
        <v>216.16</v>
      </c>
      <c r="P13" s="25">
        <v>0</v>
      </c>
      <c r="R13" s="26">
        <v>194.45</v>
      </c>
      <c r="S13" s="25">
        <v>0</v>
      </c>
      <c r="U13" s="54">
        <f t="shared" si="4"/>
        <v>410.61</v>
      </c>
      <c r="W13" s="42">
        <v>8</v>
      </c>
    </row>
    <row r="14" spans="1:26" ht="26.25" customHeight="1" x14ac:dyDescent="0.2">
      <c r="A14" s="46">
        <v>35</v>
      </c>
      <c r="B14" s="47" t="s">
        <v>61</v>
      </c>
      <c r="C14" s="46" t="s">
        <v>28</v>
      </c>
      <c r="D14" s="48">
        <v>0.56458333333333333</v>
      </c>
      <c r="F14" s="49">
        <v>0.58535879629629628</v>
      </c>
      <c r="H14" s="50">
        <f t="shared" si="0"/>
        <v>2.0775462962962954E-2</v>
      </c>
      <c r="I14" s="51">
        <v>2.0833333333333332E-2</v>
      </c>
      <c r="J14" s="52">
        <f t="shared" si="1"/>
        <v>5.787037037037826E-5</v>
      </c>
      <c r="L14" s="53">
        <f t="shared" si="2"/>
        <v>-10.999999999999865</v>
      </c>
      <c r="M14" s="53">
        <f t="shared" si="3"/>
        <v>0</v>
      </c>
      <c r="O14" s="24">
        <v>217.93</v>
      </c>
      <c r="P14" s="25">
        <v>4</v>
      </c>
      <c r="R14" s="26">
        <v>198</v>
      </c>
      <c r="S14" s="25">
        <v>0</v>
      </c>
      <c r="U14" s="54">
        <f t="shared" si="4"/>
        <v>419.93</v>
      </c>
      <c r="W14" s="10">
        <v>9</v>
      </c>
    </row>
    <row r="15" spans="1:26" ht="26.25" customHeight="1" x14ac:dyDescent="0.2">
      <c r="A15" s="46">
        <v>14</v>
      </c>
      <c r="B15" s="47" t="s">
        <v>40</v>
      </c>
      <c r="C15" s="46" t="s">
        <v>28</v>
      </c>
      <c r="D15" s="48">
        <v>0.45</v>
      </c>
      <c r="E15" s="57"/>
      <c r="F15" s="55">
        <v>0.4707175925925926</v>
      </c>
      <c r="G15" s="57"/>
      <c r="H15" s="56">
        <f t="shared" si="0"/>
        <v>2.0717592592592593E-2</v>
      </c>
      <c r="I15" s="51">
        <v>2.0833333333333332E-2</v>
      </c>
      <c r="J15" s="52">
        <f t="shared" si="1"/>
        <v>1.1574074074073917E-4</v>
      </c>
      <c r="K15" s="57"/>
      <c r="L15" s="53">
        <f t="shared" si="2"/>
        <v>-10.000000000000028</v>
      </c>
      <c r="M15" s="53">
        <f t="shared" si="3"/>
        <v>0</v>
      </c>
      <c r="N15" s="2"/>
      <c r="O15" s="24">
        <v>344.91</v>
      </c>
      <c r="P15" s="25" t="s">
        <v>88</v>
      </c>
      <c r="Q15" s="2"/>
      <c r="R15" s="26">
        <v>310</v>
      </c>
      <c r="S15" s="25" t="s">
        <v>88</v>
      </c>
      <c r="T15" s="2"/>
      <c r="U15" s="54" t="e">
        <f t="shared" si="4"/>
        <v>#VALUE!</v>
      </c>
      <c r="V15" s="9"/>
      <c r="W15" s="10"/>
      <c r="X15" s="2"/>
      <c r="Y15" s="9"/>
      <c r="Z15" s="9"/>
    </row>
    <row r="16" spans="1:26" ht="26.25" customHeight="1" x14ac:dyDescent="0.2">
      <c r="A16" s="46">
        <v>17</v>
      </c>
      <c r="B16" s="47" t="s">
        <v>43</v>
      </c>
      <c r="C16" s="46" t="s">
        <v>28</v>
      </c>
      <c r="D16" s="48">
        <v>0.45833333333333298</v>
      </c>
      <c r="E16" s="57"/>
      <c r="F16" s="55">
        <v>0.47916666666666702</v>
      </c>
      <c r="G16" s="57"/>
      <c r="H16" s="56">
        <f t="shared" si="0"/>
        <v>2.0833333333334036E-2</v>
      </c>
      <c r="I16" s="51">
        <v>2.0833333333333332E-2</v>
      </c>
      <c r="J16" s="52">
        <f t="shared" si="1"/>
        <v>7.0429773124658368E-16</v>
      </c>
      <c r="K16" s="57"/>
      <c r="L16" s="53">
        <f t="shared" si="2"/>
        <v>-11.99999999998783</v>
      </c>
      <c r="M16" s="53">
        <f t="shared" si="3"/>
        <v>0</v>
      </c>
      <c r="N16" s="2"/>
      <c r="O16" s="24"/>
      <c r="P16" s="25" t="s">
        <v>88</v>
      </c>
      <c r="Q16" s="2"/>
      <c r="R16" s="26"/>
      <c r="S16" s="25"/>
      <c r="T16" s="2"/>
      <c r="U16" s="54" t="e">
        <f t="shared" si="4"/>
        <v>#VALUE!</v>
      </c>
      <c r="V16" s="9"/>
      <c r="W16" s="10"/>
      <c r="X16" s="2"/>
      <c r="Y16" s="9"/>
      <c r="Z16" s="9"/>
    </row>
    <row r="17" spans="1:21" ht="26.25" customHeight="1" x14ac:dyDescent="0.2">
      <c r="A17" s="46">
        <v>34</v>
      </c>
      <c r="B17" s="47" t="s">
        <v>60</v>
      </c>
      <c r="C17" s="46" t="s">
        <v>28</v>
      </c>
      <c r="D17" s="48">
        <v>0.55972222222222223</v>
      </c>
      <c r="F17" s="49">
        <v>0.5805555555555556</v>
      </c>
      <c r="H17" s="50">
        <f t="shared" si="0"/>
        <v>2.083333333333337E-2</v>
      </c>
      <c r="I17" s="51">
        <v>2.0833333333333332E-2</v>
      </c>
      <c r="J17" s="52">
        <f t="shared" si="1"/>
        <v>3.8163916471489756E-17</v>
      </c>
      <c r="L17" s="53">
        <f t="shared" si="2"/>
        <v>-11.999999999999341</v>
      </c>
      <c r="M17" s="53">
        <f t="shared" si="3"/>
        <v>0</v>
      </c>
      <c r="O17" s="24">
        <v>206.28</v>
      </c>
      <c r="P17" s="45" t="s">
        <v>88</v>
      </c>
      <c r="R17" s="26">
        <v>211.4</v>
      </c>
      <c r="S17" s="25">
        <v>4</v>
      </c>
      <c r="U17" s="54" t="e">
        <f t="shared" si="4"/>
        <v>#VALUE!</v>
      </c>
    </row>
    <row r="18" spans="1:21" ht="26.25" customHeight="1" x14ac:dyDescent="0.2">
      <c r="A18" s="46">
        <v>43</v>
      </c>
      <c r="B18" s="47" t="s">
        <v>66</v>
      </c>
      <c r="C18" s="46" t="s">
        <v>28</v>
      </c>
      <c r="D18" s="48">
        <v>0.625000000000006</v>
      </c>
      <c r="F18" s="49">
        <v>0.64583333333333304</v>
      </c>
      <c r="H18" s="50">
        <f t="shared" si="0"/>
        <v>2.0833333333327042E-2</v>
      </c>
      <c r="I18" s="51">
        <v>2.0833333333333332E-2</v>
      </c>
      <c r="J18" s="52">
        <f t="shared" si="1"/>
        <v>6.2901073238919025E-15</v>
      </c>
      <c r="L18" s="53">
        <f t="shared" si="2"/>
        <v>-11.999999999891308</v>
      </c>
      <c r="M18" s="53">
        <f t="shared" si="3"/>
        <v>0</v>
      </c>
      <c r="O18" s="24">
        <v>178.37</v>
      </c>
      <c r="P18" s="25">
        <v>0</v>
      </c>
      <c r="R18" s="45" t="s">
        <v>89</v>
      </c>
      <c r="U18" s="54" t="e">
        <f t="shared" si="4"/>
        <v>#VALUE!</v>
      </c>
    </row>
    <row r="19" spans="1:21" x14ac:dyDescent="0.2">
      <c r="U19" s="54"/>
    </row>
  </sheetData>
  <sortState ref="A6:Z18">
    <sortCondition ref="U6:U18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F5AF-4A4E-4B3B-BA3E-73F931EE3D96}">
  <dimension ref="A1:Z10"/>
  <sheetViews>
    <sheetView workbookViewId="0"/>
  </sheetViews>
  <sheetFormatPr defaultRowHeight="12.75" x14ac:dyDescent="0.2"/>
  <cols>
    <col min="1" max="1" width="4.5703125" style="42" customWidth="1"/>
    <col min="2" max="2" width="20.5703125" style="43" customWidth="1"/>
    <col min="3" max="3" width="4.85546875" style="42" customWidth="1"/>
    <col min="4" max="4" width="9.140625" style="44"/>
    <col min="5" max="5" width="1.7109375" style="45" customWidth="1"/>
    <col min="6" max="6" width="9.140625" style="44"/>
    <col min="7" max="7" width="1.140625" style="45" customWidth="1"/>
    <col min="8" max="9" width="0" style="45" hidden="1" customWidth="1"/>
    <col min="10" max="10" width="8.7109375" style="45" hidden="1" customWidth="1"/>
    <col min="11" max="11" width="1.42578125" style="45" hidden="1" customWidth="1"/>
    <col min="12" max="12" width="5.5703125" style="45" hidden="1" customWidth="1"/>
    <col min="13" max="13" width="9.140625" style="45"/>
    <col min="14" max="14" width="1.42578125" style="45" customWidth="1"/>
    <col min="15" max="15" width="13" style="45" customWidth="1"/>
    <col min="16" max="16" width="10.140625" style="45" customWidth="1"/>
    <col min="17" max="17" width="2" style="45" customWidth="1"/>
    <col min="18" max="18" width="13" style="45" customWidth="1"/>
    <col min="19" max="19" width="9.7109375" style="45" customWidth="1"/>
    <col min="20" max="20" width="2" style="45" customWidth="1"/>
    <col min="21" max="21" width="9.140625" style="45"/>
    <col min="22" max="22" width="1.7109375" style="45" customWidth="1"/>
    <col min="23" max="23" width="9.140625" style="42"/>
    <col min="24" max="16384" width="9.140625" style="45"/>
  </cols>
  <sheetData>
    <row r="1" spans="1:26" s="2" customFormat="1" ht="15" customHeight="1" x14ac:dyDescent="0.2">
      <c r="A1" s="11"/>
      <c r="B1" s="30"/>
      <c r="C1" s="11"/>
      <c r="D1" s="41"/>
      <c r="E1" s="12" t="s">
        <v>0</v>
      </c>
      <c r="F1" s="36"/>
      <c r="G1" s="13"/>
      <c r="H1" s="14" t="s">
        <v>1</v>
      </c>
      <c r="I1" s="14" t="s">
        <v>2</v>
      </c>
      <c r="J1" s="14" t="s">
        <v>3</v>
      </c>
      <c r="K1" s="15"/>
      <c r="L1" s="16" t="s">
        <v>4</v>
      </c>
      <c r="M1" s="16"/>
      <c r="N1" s="3"/>
      <c r="O1" s="17"/>
      <c r="P1" s="18" t="s">
        <v>5</v>
      </c>
      <c r="Q1" s="3"/>
      <c r="R1" s="19"/>
      <c r="S1" s="18" t="s">
        <v>6</v>
      </c>
      <c r="T1" s="3"/>
      <c r="U1" s="20" t="s">
        <v>7</v>
      </c>
      <c r="V1" s="20"/>
      <c r="W1" s="8" t="s">
        <v>8</v>
      </c>
    </row>
    <row r="2" spans="1:26" s="2" customFormat="1" ht="15" customHeight="1" x14ac:dyDescent="0.2">
      <c r="A2" s="8"/>
      <c r="B2" s="31"/>
      <c r="C2" s="8"/>
      <c r="D2" s="35"/>
      <c r="E2" s="4"/>
      <c r="F2" s="35"/>
      <c r="G2" s="4"/>
      <c r="H2" s="5" t="s">
        <v>9</v>
      </c>
      <c r="I2" s="5" t="s">
        <v>10</v>
      </c>
      <c r="J2" s="5" t="s">
        <v>11</v>
      </c>
      <c r="K2" s="6"/>
      <c r="L2" s="7" t="s">
        <v>12</v>
      </c>
      <c r="M2" s="7" t="s">
        <v>13</v>
      </c>
      <c r="N2" s="3"/>
      <c r="O2" s="22" t="s">
        <v>10</v>
      </c>
      <c r="P2" s="23" t="s">
        <v>14</v>
      </c>
      <c r="Q2" s="3"/>
      <c r="R2" s="22" t="s">
        <v>10</v>
      </c>
      <c r="S2" s="23" t="s">
        <v>15</v>
      </c>
      <c r="T2" s="3"/>
      <c r="U2" s="20" t="s">
        <v>14</v>
      </c>
      <c r="V2" s="20"/>
      <c r="W2" s="8" t="s">
        <v>16</v>
      </c>
    </row>
    <row r="3" spans="1:26" s="2" customFormat="1" ht="15" customHeight="1" x14ac:dyDescent="0.2">
      <c r="A3" s="21" t="s">
        <v>17</v>
      </c>
      <c r="B3" s="32" t="s">
        <v>18</v>
      </c>
      <c r="C3" s="8" t="s">
        <v>19</v>
      </c>
      <c r="D3" s="35" t="s">
        <v>20</v>
      </c>
      <c r="E3" s="4"/>
      <c r="F3" s="35" t="s">
        <v>21</v>
      </c>
      <c r="G3" s="4"/>
      <c r="H3" s="5"/>
      <c r="I3" s="5"/>
      <c r="J3" s="5"/>
      <c r="K3" s="6"/>
      <c r="L3" s="7"/>
      <c r="M3" s="7" t="s">
        <v>14</v>
      </c>
      <c r="N3" s="3"/>
      <c r="O3" s="22" t="s">
        <v>22</v>
      </c>
      <c r="P3" s="8" t="s">
        <v>23</v>
      </c>
      <c r="Q3" s="3"/>
      <c r="R3" s="22" t="s">
        <v>22</v>
      </c>
      <c r="S3" s="23" t="s">
        <v>23</v>
      </c>
      <c r="T3" s="3"/>
      <c r="U3" s="20" t="s">
        <v>24</v>
      </c>
      <c r="V3" s="20"/>
      <c r="W3" s="8"/>
    </row>
    <row r="4" spans="1:26" s="2" customFormat="1" ht="15" customHeight="1" x14ac:dyDescent="0.2">
      <c r="A4" s="8"/>
      <c r="B4" s="31"/>
      <c r="C4" s="8"/>
      <c r="D4" s="35" t="s">
        <v>10</v>
      </c>
      <c r="E4" s="4"/>
      <c r="F4" s="35" t="s">
        <v>10</v>
      </c>
      <c r="G4" s="4"/>
      <c r="H4" s="5"/>
      <c r="I4" s="5"/>
      <c r="J4" s="5"/>
      <c r="K4" s="6"/>
      <c r="L4" s="7"/>
      <c r="M4" s="7" t="s">
        <v>24</v>
      </c>
      <c r="N4" s="3"/>
      <c r="O4" s="22" t="s">
        <v>25</v>
      </c>
      <c r="P4" s="8" t="s">
        <v>26</v>
      </c>
      <c r="Q4" s="3"/>
      <c r="R4" s="22" t="s">
        <v>25</v>
      </c>
      <c r="S4" s="23" t="s">
        <v>26</v>
      </c>
      <c r="T4" s="3"/>
      <c r="U4" s="20"/>
      <c r="V4" s="20"/>
      <c r="W4" s="8"/>
    </row>
    <row r="5" spans="1:26" ht="15.75" customHeight="1" x14ac:dyDescent="0.2"/>
    <row r="6" spans="1:26" s="9" customFormat="1" ht="23.25" customHeight="1" x14ac:dyDescent="0.2">
      <c r="A6" s="46">
        <v>28</v>
      </c>
      <c r="B6" s="47" t="s">
        <v>53</v>
      </c>
      <c r="C6" s="46" t="s">
        <v>32</v>
      </c>
      <c r="D6" s="48">
        <v>0.53888888888888797</v>
      </c>
      <c r="E6" s="45"/>
      <c r="F6" s="49">
        <v>0.55983796296296295</v>
      </c>
      <c r="G6" s="45"/>
      <c r="H6" s="50">
        <f>F6-D6</f>
        <v>2.094907407407498E-2</v>
      </c>
      <c r="I6" s="51">
        <v>2.0833333333333332E-2</v>
      </c>
      <c r="J6" s="52">
        <f>ABS(H6-I6)</f>
        <v>1.1574074074164817E-4</v>
      </c>
      <c r="K6" s="45"/>
      <c r="L6" s="53">
        <f>(J6*24*60*60-60)*0.2</f>
        <v>-9.9999999999843201</v>
      </c>
      <c r="M6" s="53">
        <f>IF((L6&lt;0),0,L6)</f>
        <v>0</v>
      </c>
      <c r="N6" s="45"/>
      <c r="O6" s="24">
        <v>196.94</v>
      </c>
      <c r="P6" s="25">
        <v>0</v>
      </c>
      <c r="Q6" s="45"/>
      <c r="R6" s="26">
        <v>188.1</v>
      </c>
      <c r="S6" s="25">
        <v>4</v>
      </c>
      <c r="T6" s="45"/>
      <c r="U6" s="54">
        <f>M6+(+O6+P6)+(R6+S6)</f>
        <v>389.03999999999996</v>
      </c>
      <c r="V6" s="45"/>
      <c r="W6" s="42">
        <v>1</v>
      </c>
      <c r="X6" s="45"/>
      <c r="Y6" s="45"/>
      <c r="Z6" s="45"/>
    </row>
    <row r="7" spans="1:26" s="9" customFormat="1" ht="23.25" customHeight="1" x14ac:dyDescent="0.2">
      <c r="A7" s="46">
        <v>26</v>
      </c>
      <c r="B7" s="47" t="s">
        <v>52</v>
      </c>
      <c r="C7" s="46" t="s">
        <v>46</v>
      </c>
      <c r="D7" s="48">
        <v>0.483333333333333</v>
      </c>
      <c r="E7" s="45"/>
      <c r="F7" s="55">
        <v>0.50399305555555551</v>
      </c>
      <c r="G7" s="45"/>
      <c r="H7" s="56">
        <f>F7-D7</f>
        <v>2.065972222222251E-2</v>
      </c>
      <c r="I7" s="51">
        <v>2.0833333333333332E-2</v>
      </c>
      <c r="J7" s="52">
        <f>ABS(H7-I7)</f>
        <v>1.7361111111082253E-4</v>
      </c>
      <c r="K7" s="45"/>
      <c r="L7" s="53">
        <f>(J7*24*60*60-60)*0.2</f>
        <v>-9.0000000000049862</v>
      </c>
      <c r="M7" s="53">
        <f>IF((L7&lt;0),0,L7)</f>
        <v>0</v>
      </c>
      <c r="N7" s="45"/>
      <c r="O7" s="24">
        <v>202.01</v>
      </c>
      <c r="P7" s="25">
        <v>4</v>
      </c>
      <c r="Q7" s="45"/>
      <c r="R7" s="26">
        <v>197.22</v>
      </c>
      <c r="S7" s="25">
        <v>20</v>
      </c>
      <c r="T7" s="45"/>
      <c r="U7" s="54">
        <f>M7+(+O7+P7)+(R7+S7)</f>
        <v>423.23</v>
      </c>
      <c r="V7" s="45"/>
      <c r="W7" s="42">
        <v>2</v>
      </c>
      <c r="X7" s="45"/>
      <c r="Y7" s="45"/>
      <c r="Z7" s="45"/>
    </row>
    <row r="8" spans="1:26" s="9" customFormat="1" ht="23.25" customHeight="1" x14ac:dyDescent="0.2">
      <c r="A8" s="46">
        <v>19</v>
      </c>
      <c r="B8" s="47" t="s">
        <v>45</v>
      </c>
      <c r="C8" s="46" t="s">
        <v>46</v>
      </c>
      <c r="D8" s="48">
        <v>0.46388888888888902</v>
      </c>
      <c r="E8" s="57"/>
      <c r="F8" s="55">
        <v>0.48478009259259264</v>
      </c>
      <c r="G8" s="57"/>
      <c r="H8" s="56">
        <f>F8-D8</f>
        <v>2.089120370370362E-2</v>
      </c>
      <c r="I8" s="51">
        <v>2.0833333333333332E-2</v>
      </c>
      <c r="J8" s="52">
        <f>ABS(H8-I8)</f>
        <v>5.7870370370288055E-5</v>
      </c>
      <c r="K8" s="57"/>
      <c r="L8" s="53">
        <f>(J8*24*60*60-60)*0.2</f>
        <v>-11.000000000001423</v>
      </c>
      <c r="M8" s="53">
        <f>IF((L8&lt;0),0,L8)</f>
        <v>0</v>
      </c>
      <c r="N8" s="2"/>
      <c r="O8" s="24">
        <v>194.12</v>
      </c>
      <c r="P8" s="25">
        <v>12</v>
      </c>
      <c r="Q8" s="2"/>
      <c r="R8" s="26">
        <v>211.08</v>
      </c>
      <c r="S8" s="25">
        <v>8</v>
      </c>
      <c r="T8" s="2"/>
      <c r="U8" s="54">
        <f>M8+(+O8+P8)+(R8+S8)</f>
        <v>425.20000000000005</v>
      </c>
      <c r="W8" s="11">
        <v>3</v>
      </c>
      <c r="X8" s="2"/>
    </row>
    <row r="9" spans="1:26" s="9" customFormat="1" ht="23.25" customHeight="1" x14ac:dyDescent="0.2">
      <c r="A9" s="46">
        <v>3</v>
      </c>
      <c r="B9" s="47" t="s">
        <v>31</v>
      </c>
      <c r="C9" s="46" t="s">
        <v>32</v>
      </c>
      <c r="D9" s="48">
        <v>0.3833333333333333</v>
      </c>
      <c r="E9" s="57"/>
      <c r="F9" s="48">
        <v>0.40416666666666662</v>
      </c>
      <c r="G9" s="57"/>
      <c r="H9" s="56">
        <f>F9-D9</f>
        <v>2.0833333333333315E-2</v>
      </c>
      <c r="I9" s="51">
        <v>2.0833333333333332E-2</v>
      </c>
      <c r="J9" s="58">
        <f>ABS(H9-I9)</f>
        <v>1.7347234759768071E-17</v>
      </c>
      <c r="K9" s="59"/>
      <c r="L9" s="60">
        <f>(J9*24*60*60-60)*0.2</f>
        <v>-11.999999999999702</v>
      </c>
      <c r="M9" s="60">
        <f>IF((L9&lt;0),0,L9)</f>
        <v>0</v>
      </c>
      <c r="N9" s="2"/>
      <c r="O9" s="24">
        <v>218.61</v>
      </c>
      <c r="P9" s="25">
        <v>0</v>
      </c>
      <c r="Q9" s="2"/>
      <c r="R9" s="26">
        <v>208.78</v>
      </c>
      <c r="S9" s="25">
        <v>4</v>
      </c>
      <c r="T9" s="2"/>
      <c r="U9" s="54">
        <f>M9+(+O9+P9)+(R9+S9)</f>
        <v>431.39</v>
      </c>
      <c r="W9" s="11">
        <v>4</v>
      </c>
      <c r="X9" s="2"/>
    </row>
    <row r="10" spans="1:26" s="9" customFormat="1" ht="23.25" customHeight="1" x14ac:dyDescent="0.2">
      <c r="A10" s="46">
        <v>5</v>
      </c>
      <c r="B10" s="47" t="s">
        <v>35</v>
      </c>
      <c r="C10" s="46" t="s">
        <v>32</v>
      </c>
      <c r="D10" s="48">
        <v>0.38888888888888901</v>
      </c>
      <c r="E10" s="2"/>
      <c r="F10" s="48">
        <v>0.41006944444444443</v>
      </c>
      <c r="G10" s="57"/>
      <c r="H10" s="56">
        <f>F10-D10</f>
        <v>2.1180555555555425E-2</v>
      </c>
      <c r="I10" s="51">
        <v>2.0833333333333332E-2</v>
      </c>
      <c r="J10" s="52">
        <f>ABS(H10-I10)</f>
        <v>3.4722222222209262E-4</v>
      </c>
      <c r="K10" s="57"/>
      <c r="L10" s="53">
        <f>(J10*24*60*60-60)*0.2</f>
        <v>-6.00000000000224</v>
      </c>
      <c r="M10" s="53">
        <f>IF((L10&lt;0),0,L10)</f>
        <v>0</v>
      </c>
      <c r="N10" s="2"/>
      <c r="O10" s="24">
        <v>227.85</v>
      </c>
      <c r="P10" s="25">
        <v>0</v>
      </c>
      <c r="Q10" s="2"/>
      <c r="R10" s="26">
        <v>220.62</v>
      </c>
      <c r="S10" s="25">
        <v>0</v>
      </c>
      <c r="T10" s="2"/>
      <c r="U10" s="54">
        <f>M10+(+O10+P10)+(R10+S10)</f>
        <v>448.47</v>
      </c>
      <c r="W10" s="11">
        <v>5</v>
      </c>
      <c r="X10" s="2"/>
    </row>
  </sheetData>
  <sortState ref="A6:Z10">
    <sortCondition ref="U6:U10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Jeugd</vt:lpstr>
      <vt:lpstr>epo</vt:lpstr>
      <vt:lpstr>dpo</vt:lpstr>
      <vt:lpstr>mpo</vt:lpstr>
      <vt:lpstr>epa</vt:lpstr>
      <vt:lpstr>dpa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</dc:creator>
  <cp:lastModifiedBy>Ria</cp:lastModifiedBy>
  <cp:lastPrinted>2024-08-04T16:47:56Z</cp:lastPrinted>
  <dcterms:created xsi:type="dcterms:W3CDTF">2016-03-06T14:47:29Z</dcterms:created>
  <dcterms:modified xsi:type="dcterms:W3CDTF">2024-08-04T18:44:07Z</dcterms:modified>
</cp:coreProperties>
</file>